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1"/>
  </bookViews>
  <sheets>
    <sheet name="Отдельностоящие" sheetId="1" r:id="rId1"/>
    <sheet name="Ленточные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<sst xmlns="http://schemas.openxmlformats.org/spreadsheetml/2006/main" count="75" uniqueCount="61">
  <si>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Объем монолитного отдельностоящего фундамента</t>
  </si>
  <si>
    <t>V=a1b1h1+a2b2(h2-h1)+a3b3(h3-h2), м3</t>
  </si>
  <si>
    <t>a1</t>
  </si>
  <si>
    <t>a2</t>
  </si>
  <si>
    <t>a3</t>
  </si>
  <si>
    <t>b1</t>
  </si>
  <si>
    <t>b2</t>
  </si>
  <si>
    <t>b3</t>
  </si>
  <si>
    <t>h1</t>
  </si>
  <si>
    <t>h2</t>
  </si>
  <si>
    <t>h3</t>
  </si>
  <si>
    <t>V=</t>
  </si>
  <si>
    <t>a1b1h1=</t>
  </si>
  <si>
    <t>Источник: М.И.Ермошенко справочник "Определение объемов строительно-монтажных работ",1981</t>
  </si>
  <si>
    <t>a2b2h2=</t>
  </si>
  <si>
    <t>a3b3h3=</t>
  </si>
  <si>
    <t>Объем монолотного отдельностоящего многоступенчатого фундамента</t>
  </si>
  <si>
    <t>V фундамента постоянного поперечного сечения</t>
  </si>
  <si>
    <t>F (S пост поперечного сечения)</t>
  </si>
  <si>
    <t>Квадрат</t>
  </si>
  <si>
    <r>
      <t>S=a</t>
    </r>
    <r>
      <rPr>
        <b/>
        <vertAlign val="superscript"/>
        <sz val="12"/>
        <rFont val="Times New Roman"/>
        <family val="1"/>
      </rPr>
      <t>2</t>
    </r>
  </si>
  <si>
    <t xml:space="preserve">  а   d</t>
  </si>
  <si>
    <t>d=a√2</t>
  </si>
  <si>
    <t>a=√S</t>
  </si>
  <si>
    <t>S</t>
  </si>
  <si>
    <t>a</t>
  </si>
  <si>
    <t>d</t>
  </si>
  <si>
    <t xml:space="preserve">                а</t>
  </si>
  <si>
    <t>Прямоугольник</t>
  </si>
  <si>
    <t xml:space="preserve">           d</t>
  </si>
  <si>
    <t xml:space="preserve">             h</t>
  </si>
  <si>
    <t>S=ah</t>
  </si>
  <si>
    <r>
      <t>d=√a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+h</t>
    </r>
    <r>
      <rPr>
        <b/>
        <vertAlign val="superscript"/>
        <sz val="12"/>
        <rFont val="Times New Roman"/>
        <family val="1"/>
      </rPr>
      <t>2</t>
    </r>
  </si>
  <si>
    <t>h</t>
  </si>
  <si>
    <t>L=</t>
  </si>
  <si>
    <t>V фундамента различного поперечного сечения</t>
  </si>
  <si>
    <t>F1</t>
  </si>
  <si>
    <t>F2</t>
  </si>
  <si>
    <t>F3</t>
  </si>
  <si>
    <t>F4</t>
  </si>
  <si>
    <t>L1</t>
  </si>
  <si>
    <t>L2</t>
  </si>
  <si>
    <t>L3</t>
  </si>
  <si>
    <t>L4</t>
  </si>
  <si>
    <t>F1*L1</t>
  </si>
  <si>
    <t>F2*L2</t>
  </si>
  <si>
    <t>F3*L3</t>
  </si>
  <si>
    <t>F4*L4</t>
  </si>
  <si>
    <t>l1</t>
  </si>
  <si>
    <t>l2</t>
  </si>
  <si>
    <t>сумма</t>
  </si>
  <si>
    <t>l1+d</t>
  </si>
  <si>
    <t>l2-d</t>
  </si>
  <si>
    <t>*2</t>
  </si>
  <si>
    <t>если ось фундамента выходит за пределы средней трети его ширины</t>
  </si>
  <si>
    <t>Длина фундамента</t>
  </si>
  <si>
    <t>=</t>
  </si>
  <si>
    <t>F</t>
  </si>
  <si>
    <t>f</t>
  </si>
  <si>
    <t>hп</t>
  </si>
  <si>
    <t>P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</si>
</sst>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36" borderId="1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7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9" borderId="16" xfId="0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ill="1" applyBorder="1" applyAlignment="1">
      <alignment/>
    </xf>
    <xf numFmtId="0" fontId="0" fillId="42" borderId="16" xfId="0" applyFill="1" applyBorder="1" applyAlignment="1">
      <alignment/>
    </xf>
    <xf numFmtId="0" fontId="0" fillId="43" borderId="16" xfId="0" applyFill="1" applyBorder="1" applyAlignment="1">
      <alignment/>
    </xf>
    <xf numFmtId="0" fontId="0" fillId="44" borderId="16" xfId="0" applyFill="1" applyBorder="1" applyAlignment="1">
      <alignment/>
    </xf>
    <xf numFmtId="0" fontId="0" fillId="45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25</xdr:row>
      <xdr:rowOff>142875</xdr:rowOff>
    </xdr:from>
    <xdr:to>
      <xdr:col>18</xdr:col>
      <xdr:colOff>381000</xdr:colOff>
      <xdr:row>36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505325"/>
          <a:ext cx="6505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21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38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11</xdr:col>
      <xdr:colOff>504825</xdr:colOff>
      <xdr:row>24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0"/>
          <a:ext cx="23145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552450</xdr:colOff>
      <xdr:row>6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628650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12</xdr:row>
      <xdr:rowOff>104775</xdr:rowOff>
    </xdr:from>
    <xdr:to>
      <xdr:col>15</xdr:col>
      <xdr:colOff>381000</xdr:colOff>
      <xdr:row>16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219075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17</xdr:col>
      <xdr:colOff>333375</xdr:colOff>
      <xdr:row>20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3067050"/>
          <a:ext cx="3419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561975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6195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16</xdr:col>
      <xdr:colOff>333375</xdr:colOff>
      <xdr:row>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847725"/>
          <a:ext cx="6429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9</xdr:row>
      <xdr:rowOff>114300</xdr:rowOff>
    </xdr:from>
    <xdr:to>
      <xdr:col>7</xdr:col>
      <xdr:colOff>47625</xdr:colOff>
      <xdr:row>11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848100" y="161925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  d</a:t>
          </a:r>
        </a:p>
      </xdr:txBody>
    </xdr:sp>
    <xdr:clientData/>
  </xdr:twoCellAnchor>
  <xdr:twoCellAnchor>
    <xdr:from>
      <xdr:col>6</xdr:col>
      <xdr:colOff>190500</xdr:colOff>
      <xdr:row>9</xdr:row>
      <xdr:rowOff>114300</xdr:rowOff>
    </xdr:from>
    <xdr:to>
      <xdr:col>7</xdr:col>
      <xdr:colOff>38100</xdr:colOff>
      <xdr:row>11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848100" y="1619250"/>
          <a:ext cx="457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47625</xdr:rowOff>
    </xdr:from>
    <xdr:to>
      <xdr:col>12</xdr:col>
      <xdr:colOff>476250</xdr:colOff>
      <xdr:row>12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6858000" y="1552575"/>
          <a:ext cx="9334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d</a:t>
          </a:r>
        </a:p>
      </xdr:txBody>
    </xdr:sp>
    <xdr:clientData/>
  </xdr:twoCellAnchor>
  <xdr:twoCellAnchor>
    <xdr:from>
      <xdr:col>11</xdr:col>
      <xdr:colOff>152400</xdr:colOff>
      <xdr:row>9</xdr:row>
      <xdr:rowOff>57150</xdr:rowOff>
    </xdr:from>
    <xdr:to>
      <xdr:col>12</xdr:col>
      <xdr:colOff>476250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858000" y="1562100"/>
          <a:ext cx="933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21</xdr:row>
      <xdr:rowOff>19050</xdr:rowOff>
    </xdr:from>
    <xdr:to>
      <xdr:col>6</xdr:col>
      <xdr:colOff>0</xdr:colOff>
      <xdr:row>23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24275"/>
          <a:ext cx="3343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28575</xdr:rowOff>
    </xdr:from>
    <xdr:to>
      <xdr:col>10</xdr:col>
      <xdr:colOff>438150</xdr:colOff>
      <xdr:row>25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4057650"/>
          <a:ext cx="6429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34</xdr:row>
      <xdr:rowOff>38100</xdr:rowOff>
    </xdr:from>
    <xdr:to>
      <xdr:col>11</xdr:col>
      <xdr:colOff>142875</xdr:colOff>
      <xdr:row>35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587692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34</xdr:row>
      <xdr:rowOff>19050</xdr:rowOff>
    </xdr:from>
    <xdr:to>
      <xdr:col>2</xdr:col>
      <xdr:colOff>400050</xdr:colOff>
      <xdr:row>35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58578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C1">
      <selection activeCell="S20" sqref="S20"/>
    </sheetView>
  </sheetViews>
  <sheetFormatPr defaultColWidth="9.140625" defaultRowHeight="12.75"/>
  <cols>
    <col min="14" max="14" width="7.00390625" style="0" customWidth="1"/>
    <col min="15" max="15" width="11.8515625" style="0" customWidth="1"/>
  </cols>
  <sheetData>
    <row r="1" spans="11:17" ht="24" customHeight="1">
      <c r="K1" s="25"/>
      <c r="L1" s="31"/>
      <c r="M1" s="82" t="s">
        <v>16</v>
      </c>
      <c r="N1" s="82"/>
      <c r="O1" s="82"/>
      <c r="P1" s="82"/>
      <c r="Q1" s="82"/>
    </row>
    <row r="2" spans="11:17" ht="12.75">
      <c r="K2" s="25"/>
      <c r="L2" s="25"/>
      <c r="M2" s="25"/>
      <c r="N2" s="25"/>
      <c r="O2" s="25"/>
      <c r="P2" s="25"/>
      <c r="Q2" s="25"/>
    </row>
    <row r="3" spans="11:17" ht="12.75">
      <c r="K3" s="25"/>
      <c r="L3" s="32"/>
      <c r="M3" s="25"/>
      <c r="N3" s="25"/>
      <c r="O3" s="25"/>
      <c r="P3" s="25"/>
      <c r="Q3" s="25"/>
    </row>
    <row r="4" spans="11:17" ht="12.75">
      <c r="K4" s="25"/>
      <c r="L4" s="25"/>
      <c r="M4" s="25"/>
      <c r="N4" s="25"/>
      <c r="O4" s="25"/>
      <c r="P4" s="80"/>
      <c r="Q4" s="25"/>
    </row>
    <row r="5" spans="11:17" ht="12.75">
      <c r="K5" s="25"/>
      <c r="L5" s="25"/>
      <c r="M5" s="25"/>
      <c r="N5" s="25"/>
      <c r="O5" s="33" t="s">
        <v>56</v>
      </c>
      <c r="P5" s="78">
        <f>((O8+O9)/2)*O10</f>
        <v>10</v>
      </c>
      <c r="Q5" s="79"/>
    </row>
    <row r="6" spans="11:17" ht="12.75">
      <c r="K6" s="25"/>
      <c r="L6" s="25"/>
      <c r="M6" s="25"/>
      <c r="N6" s="25"/>
      <c r="O6" s="25"/>
      <c r="P6" s="25"/>
      <c r="Q6" s="25"/>
    </row>
    <row r="7" spans="11:17" ht="12.75">
      <c r="K7" s="25"/>
      <c r="L7" s="25"/>
      <c r="M7" s="25"/>
      <c r="N7" s="25"/>
      <c r="O7" s="33"/>
      <c r="P7" s="25"/>
      <c r="Q7" s="25"/>
    </row>
    <row r="8" spans="11:17" ht="12.75">
      <c r="K8" s="25"/>
      <c r="L8" s="25"/>
      <c r="M8" s="25"/>
      <c r="N8" s="33" t="s">
        <v>57</v>
      </c>
      <c r="O8" s="77">
        <v>2</v>
      </c>
      <c r="P8" s="25"/>
      <c r="Q8" s="25"/>
    </row>
    <row r="9" spans="11:17" ht="12.75">
      <c r="K9" s="25"/>
      <c r="L9" s="25"/>
      <c r="M9" s="25"/>
      <c r="N9" s="33" t="s">
        <v>58</v>
      </c>
      <c r="O9" s="77">
        <v>3</v>
      </c>
      <c r="P9" s="25"/>
      <c r="Q9" s="25"/>
    </row>
    <row r="10" spans="11:17" ht="12.75">
      <c r="K10" s="25"/>
      <c r="L10" s="25"/>
      <c r="M10" s="25"/>
      <c r="N10" s="33" t="s">
        <v>59</v>
      </c>
      <c r="O10" s="77">
        <v>4</v>
      </c>
      <c r="P10" s="25"/>
      <c r="Q10" s="25"/>
    </row>
    <row r="11" spans="11:17" ht="12.75">
      <c r="K11" s="25"/>
      <c r="L11" s="25"/>
      <c r="M11" s="25"/>
      <c r="N11" s="33" t="s">
        <v>60</v>
      </c>
      <c r="O11" s="77">
        <v>10</v>
      </c>
      <c r="P11" s="25"/>
      <c r="Q11" s="25"/>
    </row>
    <row r="12" spans="11:17" ht="12.75">
      <c r="K12" s="25"/>
      <c r="L12" s="25"/>
      <c r="M12" s="25"/>
      <c r="N12" s="25"/>
      <c r="O12" s="25"/>
      <c r="P12" s="25"/>
      <c r="Q12" s="25"/>
    </row>
    <row r="13" spans="11:17" ht="12.75">
      <c r="K13" s="25"/>
      <c r="L13" s="25"/>
      <c r="M13" s="25"/>
      <c r="N13" s="25"/>
      <c r="O13" s="25"/>
      <c r="P13" s="25"/>
      <c r="Q13" s="25"/>
    </row>
    <row r="15" spans="16:17" ht="12.75">
      <c r="P15" s="19" t="s">
        <v>56</v>
      </c>
      <c r="Q15">
        <f>0.07*((O11/2)-O10)*O10</f>
        <v>0.28</v>
      </c>
    </row>
    <row r="17" spans="12:17" ht="26.25" customHeight="1">
      <c r="L17" s="81"/>
      <c r="M17" s="81"/>
      <c r="N17" s="81"/>
      <c r="O17" s="81"/>
      <c r="P17" s="81"/>
      <c r="Q17" s="81"/>
    </row>
    <row r="19" spans="13:19" ht="12.75">
      <c r="M19" s="28"/>
      <c r="R19" s="19" t="s">
        <v>56</v>
      </c>
      <c r="S19">
        <f>P5+Q15</f>
        <v>10.28</v>
      </c>
    </row>
    <row r="20" spans="12:13" ht="12.75">
      <c r="L20" s="19"/>
      <c r="M20" s="27"/>
    </row>
    <row r="25" spans="2:6" ht="12.75">
      <c r="B25" s="17" t="s">
        <v>0</v>
      </c>
      <c r="C25" s="17"/>
      <c r="D25" s="17"/>
      <c r="E25" s="17"/>
      <c r="F25" s="17"/>
    </row>
    <row r="27" spans="2:9" ht="12.75">
      <c r="B27" s="18" t="s">
        <v>1</v>
      </c>
      <c r="I27" s="18"/>
    </row>
    <row r="28" ht="13.5" thickBot="1"/>
    <row r="29" spans="2:6" ht="12.75">
      <c r="B29" s="1" t="s">
        <v>2</v>
      </c>
      <c r="C29" s="2">
        <v>1</v>
      </c>
      <c r="E29" s="19" t="s">
        <v>11</v>
      </c>
      <c r="F29" s="22">
        <f>F31+F32+F33</f>
        <v>0</v>
      </c>
    </row>
    <row r="30" spans="2:3" ht="12.75">
      <c r="B30" s="3" t="s">
        <v>3</v>
      </c>
      <c r="C30" s="4"/>
    </row>
    <row r="31" spans="2:6" ht="13.5" thickBot="1">
      <c r="B31" s="5" t="s">
        <v>4</v>
      </c>
      <c r="C31" s="6"/>
      <c r="E31" s="19" t="s">
        <v>12</v>
      </c>
      <c r="F31" s="20">
        <f>C29*C32*C35</f>
        <v>0</v>
      </c>
    </row>
    <row r="32" spans="2:6" ht="12.75">
      <c r="B32" s="7" t="s">
        <v>5</v>
      </c>
      <c r="C32" s="8"/>
      <c r="E32" s="19" t="s">
        <v>14</v>
      </c>
      <c r="F32" s="20">
        <f>C30*C33*C36</f>
        <v>0</v>
      </c>
    </row>
    <row r="33" spans="2:6" ht="12.75">
      <c r="B33" s="9" t="s">
        <v>6</v>
      </c>
      <c r="C33" s="10"/>
      <c r="E33" s="21" t="s">
        <v>15</v>
      </c>
      <c r="F33" s="20">
        <f>C31*C34*C37</f>
        <v>0</v>
      </c>
    </row>
    <row r="34" spans="2:6" ht="13.5" thickBot="1">
      <c r="B34" s="23" t="s">
        <v>7</v>
      </c>
      <c r="C34" s="24"/>
      <c r="E34" s="21"/>
      <c r="F34" s="25"/>
    </row>
    <row r="35" spans="2:6" ht="12.75">
      <c r="B35" s="11" t="s">
        <v>8</v>
      </c>
      <c r="C35" s="12"/>
      <c r="E35" s="21"/>
      <c r="F35" s="25"/>
    </row>
    <row r="36" spans="2:3" ht="12.75">
      <c r="B36" s="13" t="s">
        <v>9</v>
      </c>
      <c r="C36" s="14"/>
    </row>
    <row r="37" spans="2:3" ht="13.5" thickBot="1">
      <c r="B37" s="15" t="s">
        <v>10</v>
      </c>
      <c r="C37" s="16"/>
    </row>
    <row r="39" ht="12.75">
      <c r="A39" t="s">
        <v>13</v>
      </c>
    </row>
  </sheetData>
  <sheetProtection/>
  <mergeCells count="2">
    <mergeCell ref="L17:Q17"/>
    <mergeCell ref="M1:Q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I29" sqref="I29"/>
    </sheetView>
  </sheetViews>
  <sheetFormatPr defaultColWidth="9.140625" defaultRowHeight="12.75"/>
  <sheetData>
    <row r="1" spans="7:17" ht="15.75">
      <c r="G1" s="75" t="s">
        <v>17</v>
      </c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7:17" ht="12.75">
      <c r="G2" s="71"/>
      <c r="H2" s="29"/>
      <c r="I2" s="29"/>
      <c r="J2" s="29"/>
      <c r="K2" s="29"/>
      <c r="L2" s="29"/>
      <c r="M2" s="29"/>
      <c r="N2" s="29"/>
      <c r="O2" s="29"/>
      <c r="P2" s="29"/>
      <c r="Q2" s="44"/>
    </row>
    <row r="3" spans="7:17" ht="12.75">
      <c r="G3" s="71"/>
      <c r="H3" s="29"/>
      <c r="I3" s="29"/>
      <c r="J3" s="29"/>
      <c r="K3" s="29"/>
      <c r="L3" s="29"/>
      <c r="M3" s="29"/>
      <c r="N3" s="29"/>
      <c r="O3" s="29"/>
      <c r="P3" s="29"/>
      <c r="Q3" s="44"/>
    </row>
    <row r="4" spans="7:17" ht="12.75">
      <c r="G4" s="71"/>
      <c r="H4" s="29"/>
      <c r="I4" s="29"/>
      <c r="J4" s="29"/>
      <c r="K4" s="30" t="s">
        <v>34</v>
      </c>
      <c r="L4" s="53"/>
      <c r="M4" s="29"/>
      <c r="N4" s="29"/>
      <c r="O4" s="29"/>
      <c r="P4" s="29"/>
      <c r="Q4" s="44"/>
    </row>
    <row r="5" spans="7:17" ht="12.75">
      <c r="G5" s="71"/>
      <c r="H5" s="29"/>
      <c r="I5" s="29"/>
      <c r="J5" s="29"/>
      <c r="K5" s="29"/>
      <c r="L5" s="29"/>
      <c r="M5" s="29"/>
      <c r="N5" s="29"/>
      <c r="O5" s="29"/>
      <c r="P5" s="29"/>
      <c r="Q5" s="44"/>
    </row>
    <row r="6" spans="7:17" ht="12.75">
      <c r="G6" s="71" t="s">
        <v>18</v>
      </c>
      <c r="H6" s="29"/>
      <c r="I6" s="29"/>
      <c r="J6" s="29"/>
      <c r="K6" s="29"/>
      <c r="L6" s="29"/>
      <c r="M6" s="29"/>
      <c r="N6" s="29"/>
      <c r="O6" s="29"/>
      <c r="P6" s="29"/>
      <c r="Q6" s="44"/>
    </row>
    <row r="7" spans="7:17" ht="12.75">
      <c r="G7" s="71"/>
      <c r="H7" s="29"/>
      <c r="I7" s="29"/>
      <c r="J7" s="29"/>
      <c r="K7" s="29"/>
      <c r="L7" s="29"/>
      <c r="M7" s="29"/>
      <c r="N7" s="29"/>
      <c r="O7" s="29"/>
      <c r="P7" s="29"/>
      <c r="Q7" s="44"/>
    </row>
    <row r="8" spans="7:17" ht="13.5" thickBot="1">
      <c r="G8" s="71"/>
      <c r="H8" s="29"/>
      <c r="I8" s="29"/>
      <c r="J8" s="29"/>
      <c r="K8" s="29"/>
      <c r="L8" s="29"/>
      <c r="M8" s="29"/>
      <c r="N8" s="29"/>
      <c r="O8" s="29"/>
      <c r="P8" s="29"/>
      <c r="Q8" s="44"/>
    </row>
    <row r="9" spans="7:17" ht="12.75">
      <c r="G9" s="34"/>
      <c r="H9" s="35" t="s">
        <v>19</v>
      </c>
      <c r="I9" s="36"/>
      <c r="J9" s="39"/>
      <c r="K9" s="29"/>
      <c r="L9" s="34" t="s">
        <v>27</v>
      </c>
      <c r="M9" s="36"/>
      <c r="N9" s="35" t="s">
        <v>28</v>
      </c>
      <c r="O9" s="36"/>
      <c r="P9" s="39"/>
      <c r="Q9" s="44"/>
    </row>
    <row r="10" spans="7:17" ht="18.75">
      <c r="G10" s="37"/>
      <c r="H10" s="38"/>
      <c r="I10" s="43" t="s">
        <v>20</v>
      </c>
      <c r="J10" s="44"/>
      <c r="K10" s="29"/>
      <c r="L10" s="37"/>
      <c r="M10" s="38"/>
      <c r="N10" s="38"/>
      <c r="O10" s="38"/>
      <c r="P10" s="50"/>
      <c r="Q10" s="44"/>
    </row>
    <row r="11" spans="7:17" ht="15.75">
      <c r="G11" s="37" t="s">
        <v>21</v>
      </c>
      <c r="H11" s="38"/>
      <c r="I11" s="43" t="s">
        <v>22</v>
      </c>
      <c r="J11" s="44"/>
      <c r="K11" s="29"/>
      <c r="L11" s="37" t="s">
        <v>29</v>
      </c>
      <c r="M11" s="38" t="s">
        <v>30</v>
      </c>
      <c r="N11" s="38"/>
      <c r="O11" s="43" t="s">
        <v>31</v>
      </c>
      <c r="P11" s="50"/>
      <c r="Q11" s="44"/>
    </row>
    <row r="12" spans="7:17" ht="18.75">
      <c r="G12" s="37"/>
      <c r="H12" s="38"/>
      <c r="I12" s="43" t="s">
        <v>23</v>
      </c>
      <c r="J12" s="44"/>
      <c r="K12" s="29"/>
      <c r="L12" s="37"/>
      <c r="M12" s="38"/>
      <c r="N12" s="38"/>
      <c r="O12" s="43" t="s">
        <v>32</v>
      </c>
      <c r="P12" s="50"/>
      <c r="Q12" s="44"/>
    </row>
    <row r="13" spans="7:17" ht="13.5" thickBot="1">
      <c r="G13" s="41" t="s">
        <v>24</v>
      </c>
      <c r="H13" s="54">
        <f>J14*J14</f>
        <v>0</v>
      </c>
      <c r="I13" s="38"/>
      <c r="J13" s="45" t="s">
        <v>25</v>
      </c>
      <c r="K13" s="29"/>
      <c r="L13" s="37"/>
      <c r="M13" s="38"/>
      <c r="N13" s="38"/>
      <c r="O13" s="38"/>
      <c r="P13" s="50"/>
      <c r="Q13" s="44"/>
    </row>
    <row r="14" spans="7:17" ht="13.5" thickBot="1">
      <c r="G14" s="41" t="s">
        <v>25</v>
      </c>
      <c r="H14" s="54">
        <f>SQRT(H13)</f>
        <v>0</v>
      </c>
      <c r="I14" s="38"/>
      <c r="J14" s="55">
        <v>0</v>
      </c>
      <c r="K14" s="29"/>
      <c r="L14" s="40" t="s">
        <v>25</v>
      </c>
      <c r="M14" s="48" t="s">
        <v>33</v>
      </c>
      <c r="N14" s="40" t="s">
        <v>24</v>
      </c>
      <c r="O14" s="49" t="s">
        <v>26</v>
      </c>
      <c r="P14" s="50"/>
      <c r="Q14" s="44"/>
    </row>
    <row r="15" spans="7:17" ht="13.5" thickBot="1">
      <c r="G15" s="46" t="s">
        <v>26</v>
      </c>
      <c r="H15" s="54">
        <f>J14*SQRT(2)</f>
        <v>0</v>
      </c>
      <c r="I15" s="47"/>
      <c r="J15" s="42"/>
      <c r="K15" s="29"/>
      <c r="L15" s="56"/>
      <c r="M15" s="57"/>
      <c r="N15" s="58">
        <f>L15*M15</f>
        <v>0</v>
      </c>
      <c r="O15" s="59">
        <f>SQRT((L15*L15)+(M15*M15))</f>
        <v>0</v>
      </c>
      <c r="P15" s="42"/>
      <c r="Q15" s="44"/>
    </row>
    <row r="16" spans="7:17" ht="12.75">
      <c r="G16" s="71"/>
      <c r="H16" s="29"/>
      <c r="I16" s="29"/>
      <c r="J16" s="29"/>
      <c r="K16" s="29"/>
      <c r="L16" s="38"/>
      <c r="M16" s="38"/>
      <c r="N16" s="38"/>
      <c r="O16" s="38"/>
      <c r="P16" s="38"/>
      <c r="Q16" s="44"/>
    </row>
    <row r="17" spans="7:17" ht="12.75">
      <c r="G17" s="76" t="s">
        <v>11</v>
      </c>
      <c r="H17" s="20">
        <f>H13*L4</f>
        <v>0</v>
      </c>
      <c r="I17" s="29"/>
      <c r="J17" s="29"/>
      <c r="K17" s="29"/>
      <c r="L17" s="38"/>
      <c r="M17" s="60" t="s">
        <v>11</v>
      </c>
      <c r="N17" s="22">
        <f>N15*L4</f>
        <v>0</v>
      </c>
      <c r="O17" s="38"/>
      <c r="P17" s="38"/>
      <c r="Q17" s="44"/>
    </row>
    <row r="18" spans="7:17" ht="13.5" thickBot="1">
      <c r="G18" s="51"/>
      <c r="H18" s="26"/>
      <c r="I18" s="26"/>
      <c r="J18" s="26"/>
      <c r="K18" s="26"/>
      <c r="L18" s="26"/>
      <c r="M18" s="26"/>
      <c r="N18" s="26"/>
      <c r="O18" s="26"/>
      <c r="P18" s="26"/>
      <c r="Q18" s="52"/>
    </row>
    <row r="19" spans="1:12" ht="12.75">
      <c r="A19" s="68"/>
      <c r="B19" s="69"/>
      <c r="C19" s="69"/>
      <c r="D19" s="69"/>
      <c r="E19" s="69"/>
      <c r="F19" s="69"/>
      <c r="G19" s="29"/>
      <c r="H19" s="29"/>
      <c r="I19" s="29"/>
      <c r="J19" s="29"/>
      <c r="K19" s="29"/>
      <c r="L19" s="44"/>
    </row>
    <row r="20" spans="1:12" ht="15">
      <c r="A20" s="71"/>
      <c r="B20" s="72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44"/>
    </row>
    <row r="21" spans="1:12" ht="12.75">
      <c r="A21" s="7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44"/>
    </row>
    <row r="22" spans="1:12" ht="12.75">
      <c r="A22" s="7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4"/>
    </row>
    <row r="23" spans="1:12" ht="12.75">
      <c r="A23" s="7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4"/>
    </row>
    <row r="24" spans="1:12" ht="12.75">
      <c r="A24" s="7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4"/>
    </row>
    <row r="25" spans="1:12" ht="12.75">
      <c r="A25" s="7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4"/>
    </row>
    <row r="26" spans="1:12" ht="12.75">
      <c r="A26" s="7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4"/>
    </row>
    <row r="27" spans="1:12" ht="12.75">
      <c r="A27" s="73" t="s">
        <v>36</v>
      </c>
      <c r="B27" s="61">
        <v>1.09</v>
      </c>
      <c r="C27" s="29"/>
      <c r="D27" s="30" t="s">
        <v>40</v>
      </c>
      <c r="E27" s="62">
        <v>4.8</v>
      </c>
      <c r="F27" s="29"/>
      <c r="G27" s="30" t="s">
        <v>44</v>
      </c>
      <c r="H27" s="63">
        <f>B27*E27</f>
        <v>5.232</v>
      </c>
      <c r="I27" s="29"/>
      <c r="J27" s="74" t="s">
        <v>11</v>
      </c>
      <c r="K27" s="64">
        <f>H27+H28+H29+H30</f>
        <v>6.54</v>
      </c>
      <c r="L27" s="44"/>
    </row>
    <row r="28" spans="1:12" ht="12.75">
      <c r="A28" s="73" t="s">
        <v>37</v>
      </c>
      <c r="B28" s="61">
        <v>1.09</v>
      </c>
      <c r="C28" s="29"/>
      <c r="D28" s="30" t="s">
        <v>41</v>
      </c>
      <c r="E28" s="62">
        <v>1.2</v>
      </c>
      <c r="F28" s="29"/>
      <c r="G28" s="30" t="s">
        <v>45</v>
      </c>
      <c r="H28" s="63">
        <f>B28*E28</f>
        <v>1.308</v>
      </c>
      <c r="I28" s="29"/>
      <c r="J28" s="29"/>
      <c r="K28" s="29"/>
      <c r="L28" s="44"/>
    </row>
    <row r="29" spans="1:12" ht="12.75">
      <c r="A29" s="73" t="s">
        <v>38</v>
      </c>
      <c r="B29" s="61"/>
      <c r="C29" s="29"/>
      <c r="D29" s="30" t="s">
        <v>42</v>
      </c>
      <c r="E29" s="62"/>
      <c r="F29" s="29"/>
      <c r="G29" s="30" t="s">
        <v>46</v>
      </c>
      <c r="H29" s="63">
        <f>B29*E29</f>
        <v>0</v>
      </c>
      <c r="I29" s="29"/>
      <c r="J29" s="29"/>
      <c r="K29" s="29"/>
      <c r="L29" s="44"/>
    </row>
    <row r="30" spans="1:12" ht="12.75">
      <c r="A30" s="73" t="s">
        <v>39</v>
      </c>
      <c r="B30" s="61"/>
      <c r="C30" s="29"/>
      <c r="D30" s="30" t="s">
        <v>43</v>
      </c>
      <c r="E30" s="62"/>
      <c r="F30" s="29"/>
      <c r="G30" s="30" t="s">
        <v>47</v>
      </c>
      <c r="H30" s="63">
        <f>B30*E30</f>
        <v>0</v>
      </c>
      <c r="I30" s="29"/>
      <c r="J30" s="29"/>
      <c r="K30" s="29"/>
      <c r="L30" s="44"/>
    </row>
    <row r="31" spans="1:12" ht="12.75" thickBot="1">
      <c r="A31" s="7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4"/>
    </row>
    <row r="32" spans="1:17" ht="12.75">
      <c r="A32" s="68"/>
      <c r="B32" s="69"/>
      <c r="C32" s="69"/>
      <c r="D32" s="69"/>
      <c r="E32" s="69"/>
      <c r="F32" s="69"/>
      <c r="G32" s="69"/>
      <c r="H32" s="68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5">
      <c r="A33" s="71"/>
      <c r="B33" s="72" t="s">
        <v>55</v>
      </c>
      <c r="C33" s="29"/>
      <c r="D33" s="29"/>
      <c r="E33" s="29"/>
      <c r="F33" s="29"/>
      <c r="G33" s="29"/>
      <c r="H33" s="71" t="s">
        <v>54</v>
      </c>
      <c r="I33" s="29"/>
      <c r="J33" s="29"/>
      <c r="K33" s="29"/>
      <c r="L33" s="29"/>
      <c r="M33" s="29"/>
      <c r="N33" s="29"/>
      <c r="O33" s="29"/>
      <c r="P33" s="29"/>
      <c r="Q33" s="44"/>
    </row>
    <row r="34" spans="1:17" ht="12.75">
      <c r="A34" s="71"/>
      <c r="B34" s="29"/>
      <c r="C34" s="29"/>
      <c r="D34" s="29"/>
      <c r="E34" s="29"/>
      <c r="F34" s="29"/>
      <c r="G34" s="29"/>
      <c r="H34" s="71"/>
      <c r="I34" s="29"/>
      <c r="J34" s="29"/>
      <c r="K34" s="29"/>
      <c r="L34" s="29"/>
      <c r="M34" s="29"/>
      <c r="N34" s="29"/>
      <c r="O34" s="29"/>
      <c r="P34" s="29" t="s">
        <v>53</v>
      </c>
      <c r="Q34" s="44"/>
    </row>
    <row r="35" spans="1:17" ht="12.75">
      <c r="A35" s="71"/>
      <c r="B35" s="29"/>
      <c r="C35" s="29"/>
      <c r="D35" s="30" t="s">
        <v>48</v>
      </c>
      <c r="E35" s="65"/>
      <c r="F35" s="29" t="s">
        <v>50</v>
      </c>
      <c r="G35" s="29"/>
      <c r="H35" s="71"/>
      <c r="I35" s="29"/>
      <c r="J35" s="29"/>
      <c r="K35" s="29"/>
      <c r="L35" s="30" t="s">
        <v>48</v>
      </c>
      <c r="M35" s="66"/>
      <c r="N35" s="30" t="s">
        <v>51</v>
      </c>
      <c r="O35" s="67">
        <f>M35+M37</f>
        <v>0</v>
      </c>
      <c r="P35" s="67">
        <f>O35*2</f>
        <v>0</v>
      </c>
      <c r="Q35" s="44"/>
    </row>
    <row r="36" spans="1:17" ht="12.75">
      <c r="A36" s="71"/>
      <c r="B36" s="29"/>
      <c r="C36" s="29"/>
      <c r="D36" s="30" t="s">
        <v>49</v>
      </c>
      <c r="E36" s="65"/>
      <c r="F36" s="65">
        <f>E35+E36</f>
        <v>0</v>
      </c>
      <c r="G36" s="29"/>
      <c r="H36" s="71"/>
      <c r="I36" s="29"/>
      <c r="J36" s="29"/>
      <c r="K36" s="29"/>
      <c r="L36" s="30" t="s">
        <v>49</v>
      </c>
      <c r="M36" s="66"/>
      <c r="N36" s="30" t="s">
        <v>52</v>
      </c>
      <c r="O36" s="67">
        <f>M36-M37</f>
        <v>0</v>
      </c>
      <c r="P36" s="67">
        <f>O36*2</f>
        <v>0</v>
      </c>
      <c r="Q36" s="44"/>
    </row>
    <row r="37" spans="1:17" ht="12.75">
      <c r="A37" s="71"/>
      <c r="B37" s="29"/>
      <c r="C37" s="29"/>
      <c r="D37" s="74" t="s">
        <v>34</v>
      </c>
      <c r="E37" s="65">
        <f>F36*2</f>
        <v>0</v>
      </c>
      <c r="F37" s="29"/>
      <c r="G37" s="29"/>
      <c r="H37" s="71"/>
      <c r="I37" s="29"/>
      <c r="J37" s="29"/>
      <c r="K37" s="29"/>
      <c r="L37" s="30" t="s">
        <v>26</v>
      </c>
      <c r="M37" s="66"/>
      <c r="N37" s="74" t="s">
        <v>34</v>
      </c>
      <c r="O37" s="67">
        <f>P35+P36</f>
        <v>0</v>
      </c>
      <c r="P37" s="29"/>
      <c r="Q37" s="44"/>
    </row>
    <row r="38" spans="1:17" ht="12.75" thickBot="1">
      <c r="A38" s="51"/>
      <c r="B38" s="26"/>
      <c r="C38" s="26"/>
      <c r="D38" s="26"/>
      <c r="E38" s="26"/>
      <c r="F38" s="26"/>
      <c r="G38" s="26"/>
      <c r="H38" s="51"/>
      <c r="I38" s="26"/>
      <c r="J38" s="26"/>
      <c r="K38" s="26"/>
      <c r="L38" s="26"/>
      <c r="M38" s="26"/>
      <c r="N38" s="26"/>
      <c r="O38" s="26"/>
      <c r="P38" s="26"/>
      <c r="Q38" s="5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2014-08-10T10:04:18Z</dcterms:modified>
  <cp:category/>
  <cp:version/>
  <cp:contentType/>
  <cp:contentStatus/>
</cp:coreProperties>
</file>