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Примеры коммерческих смет\"/>
    </mc:Choice>
  </mc:AlternateContent>
  <bookViews>
    <workbookView xWindow="0" yWindow="120" windowWidth="19320" windowHeight="10728"/>
  </bookViews>
  <sheets>
    <sheet name="Смета" sheetId="6" r:id="rId1"/>
  </sheets>
  <definedNames>
    <definedName name="_xlnm._FilterDatabase" localSheetId="0" hidden="1">Смета!$B$4:$O$269</definedName>
    <definedName name="АБВ">Смета!$J$4:$O$53</definedName>
    <definedName name="_xlnm.Print_Titles" localSheetId="0">Смета!$4:$4</definedName>
    <definedName name="_xlnm.Print_Area" localSheetId="0">Смета!$B$4:$O$4</definedName>
  </definedNames>
  <calcPr calcId="152511"/>
</workbook>
</file>

<file path=xl/calcChain.xml><?xml version="1.0" encoding="utf-8"?>
<calcChain xmlns="http://schemas.openxmlformats.org/spreadsheetml/2006/main">
  <c r="E46" i="6" l="1"/>
  <c r="E6" i="6" l="1"/>
  <c r="M53" i="6" l="1"/>
  <c r="O53" i="6" s="1"/>
  <c r="G53" i="6" s="1"/>
  <c r="H53" i="6" s="1"/>
  <c r="I53" i="6" s="1"/>
  <c r="M51" i="6"/>
  <c r="O51" i="6" s="1"/>
  <c r="M50" i="6"/>
  <c r="O50" i="6" s="1"/>
  <c r="M49" i="6"/>
  <c r="O49" i="6" s="1"/>
  <c r="M48" i="6"/>
  <c r="O48" i="6" s="1"/>
  <c r="M47" i="6"/>
  <c r="O47" i="6" s="1"/>
  <c r="M46" i="6"/>
  <c r="O46" i="6" s="1"/>
  <c r="E44" i="6"/>
  <c r="M44" i="6" s="1"/>
  <c r="E33" i="6"/>
  <c r="E34" i="6"/>
  <c r="M34" i="6" s="1"/>
  <c r="O34" i="6" s="1"/>
  <c r="E35" i="6"/>
  <c r="E36" i="6"/>
  <c r="E37" i="6" s="1"/>
  <c r="E39" i="6"/>
  <c r="M39" i="6" s="1"/>
  <c r="O39" i="6" s="1"/>
  <c r="E40" i="6"/>
  <c r="M42" i="6" s="1"/>
  <c r="O42" i="6" s="1"/>
  <c r="E43" i="6"/>
  <c r="E31" i="6"/>
  <c r="M32" i="6" s="1"/>
  <c r="O32" i="6" s="1"/>
  <c r="E30" i="6"/>
  <c r="M30" i="6" s="1"/>
  <c r="O30" i="6" s="1"/>
  <c r="G30" i="6" s="1"/>
  <c r="H30" i="6" s="1"/>
  <c r="I30" i="6" s="1"/>
  <c r="L33" i="6"/>
  <c r="E27" i="6"/>
  <c r="M28" i="6" s="1"/>
  <c r="O28" i="6" s="1"/>
  <c r="L24" i="6"/>
  <c r="E24" i="6"/>
  <c r="E23" i="6"/>
  <c r="E20" i="6"/>
  <c r="M20" i="6" s="1"/>
  <c r="O20" i="6" s="1"/>
  <c r="E16" i="6"/>
  <c r="M18" i="6" s="1"/>
  <c r="O18" i="6" s="1"/>
  <c r="E19" i="6"/>
  <c r="E15" i="6"/>
  <c r="M15" i="6" s="1"/>
  <c r="O15" i="6" s="1"/>
  <c r="G15" i="6" s="1"/>
  <c r="H15" i="6" s="1"/>
  <c r="I15" i="6" s="1"/>
  <c r="E14" i="6"/>
  <c r="L13" i="6"/>
  <c r="E13" i="6"/>
  <c r="E11" i="6"/>
  <c r="M12" i="6" s="1"/>
  <c r="O12" i="6" s="1"/>
  <c r="E10" i="6"/>
  <c r="M24" i="6" l="1"/>
  <c r="O24" i="6" s="1"/>
  <c r="G24" i="6" s="1"/>
  <c r="H24" i="6" s="1"/>
  <c r="I24" i="6" s="1"/>
  <c r="M29" i="6"/>
  <c r="O29" i="6" s="1"/>
  <c r="M38" i="6"/>
  <c r="O38" i="6" s="1"/>
  <c r="M23" i="6"/>
  <c r="O23" i="6" s="1"/>
  <c r="G23" i="6" s="1"/>
  <c r="H23" i="6" s="1"/>
  <c r="I23" i="6" s="1"/>
  <c r="E17" i="6"/>
  <c r="M17" i="6" s="1"/>
  <c r="O17" i="6" s="1"/>
  <c r="M11" i="6"/>
  <c r="O11" i="6" s="1"/>
  <c r="G11" i="6" s="1"/>
  <c r="H11" i="6" s="1"/>
  <c r="I11" i="6" s="1"/>
  <c r="M37" i="6"/>
  <c r="O37" i="6" s="1"/>
  <c r="G46" i="6"/>
  <c r="H46" i="6" s="1"/>
  <c r="O44" i="6"/>
  <c r="G44" i="6" s="1"/>
  <c r="H44" i="6" s="1"/>
  <c r="G39" i="6"/>
  <c r="H39" i="6" s="1"/>
  <c r="I39" i="6" s="1"/>
  <c r="M36" i="6"/>
  <c r="O36" i="6" s="1"/>
  <c r="M41" i="6"/>
  <c r="O41" i="6" s="1"/>
  <c r="M35" i="6"/>
  <c r="O35" i="6" s="1"/>
  <c r="G35" i="6" s="1"/>
  <c r="H35" i="6" s="1"/>
  <c r="I35" i="6" s="1"/>
  <c r="M40" i="6"/>
  <c r="O40" i="6" s="1"/>
  <c r="M43" i="6"/>
  <c r="O43" i="6" s="1"/>
  <c r="G43" i="6" s="1"/>
  <c r="H43" i="6" s="1"/>
  <c r="I43" i="6" s="1"/>
  <c r="M33" i="6"/>
  <c r="O33" i="6" s="1"/>
  <c r="G33" i="6" s="1"/>
  <c r="H33" i="6" s="1"/>
  <c r="I33" i="6" s="1"/>
  <c r="G34" i="6"/>
  <c r="H34" i="6" s="1"/>
  <c r="I34" i="6" s="1"/>
  <c r="M26" i="6"/>
  <c r="O26" i="6" s="1"/>
  <c r="M27" i="6"/>
  <c r="O27" i="6" s="1"/>
  <c r="M31" i="6"/>
  <c r="O31" i="6" s="1"/>
  <c r="G31" i="6" s="1"/>
  <c r="H31" i="6" s="1"/>
  <c r="I31" i="6" s="1"/>
  <c r="M13" i="6"/>
  <c r="O13" i="6" s="1"/>
  <c r="G13" i="6" s="1"/>
  <c r="H13" i="6" s="1"/>
  <c r="I13" i="6" s="1"/>
  <c r="M19" i="6"/>
  <c r="O19" i="6" s="1"/>
  <c r="G19" i="6" s="1"/>
  <c r="H19" i="6" s="1"/>
  <c r="I19" i="6" s="1"/>
  <c r="M14" i="6"/>
  <c r="O14" i="6" s="1"/>
  <c r="G14" i="6" s="1"/>
  <c r="H14" i="6" s="1"/>
  <c r="I14" i="6" s="1"/>
  <c r="M21" i="6"/>
  <c r="O21" i="6" s="1"/>
  <c r="M22" i="6"/>
  <c r="O22" i="6" s="1"/>
  <c r="M10" i="6"/>
  <c r="O10" i="6" s="1"/>
  <c r="G10" i="6" s="1"/>
  <c r="H10" i="6" s="1"/>
  <c r="I10" i="6" s="1"/>
  <c r="I46" i="6" l="1"/>
  <c r="I44" i="6"/>
  <c r="G40" i="6"/>
  <c r="H40" i="6" s="1"/>
  <c r="I40" i="6" s="1"/>
  <c r="G36" i="6"/>
  <c r="H36" i="6" s="1"/>
  <c r="I36" i="6" s="1"/>
  <c r="M16" i="6"/>
  <c r="O16" i="6" s="1"/>
  <c r="G16" i="6" s="1"/>
  <c r="H16" i="6" s="1"/>
  <c r="I16" i="6" s="1"/>
  <c r="G26" i="6"/>
  <c r="H26" i="6" s="1"/>
  <c r="I26" i="6" s="1"/>
  <c r="G20" i="6"/>
  <c r="H20" i="6" s="1"/>
  <c r="I20" i="6" s="1"/>
  <c r="E7" i="6" l="1"/>
  <c r="M6" i="6" s="1"/>
  <c r="O6" i="6" s="1"/>
  <c r="M8" i="6" l="1"/>
  <c r="O8" i="6" s="1"/>
  <c r="M7" i="6"/>
  <c r="O7" i="6" s="1"/>
  <c r="M9" i="6"/>
  <c r="O9" i="6" s="1"/>
  <c r="G6" i="6" l="1"/>
  <c r="H6" i="6" s="1"/>
  <c r="I6" i="6" l="1"/>
  <c r="I54" i="6" s="1"/>
</calcChain>
</file>

<file path=xl/sharedStrings.xml><?xml version="1.0" encoding="utf-8"?>
<sst xmlns="http://schemas.openxmlformats.org/spreadsheetml/2006/main" count="177" uniqueCount="61">
  <si>
    <t>Наименование работ</t>
  </si>
  <si>
    <t>Объём</t>
  </si>
  <si>
    <t>Расход
на ед.</t>
  </si>
  <si>
    <t>Расход
всего</t>
  </si>
  <si>
    <t>Цена дог.
руб.
(с НДС)</t>
  </si>
  <si>
    <t>х</t>
  </si>
  <si>
    <t>Кровля на отметке +75</t>
  </si>
  <si>
    <t>Устройство цементно-песчаной стяжки  из жесткого р-ра М150 т. 20 мм</t>
  </si>
  <si>
    <t>м2</t>
  </si>
  <si>
    <t>цемент М-500 Д0</t>
  </si>
  <si>
    <t>т</t>
  </si>
  <si>
    <t>м3</t>
  </si>
  <si>
    <t>фибрин</t>
  </si>
  <si>
    <t>кг</t>
  </si>
  <si>
    <t>диз. топливо</t>
  </si>
  <si>
    <t>л</t>
  </si>
  <si>
    <t xml:space="preserve">Огрунтовка оснований готовой битумной эмульсией </t>
  </si>
  <si>
    <t>праймер битумный Технониколь № 01</t>
  </si>
  <si>
    <t>газ-пропан-(заправка)</t>
  </si>
  <si>
    <t>бал.</t>
  </si>
  <si>
    <t>Пароизоляционный материал Линокром ХПП</t>
  </si>
  <si>
    <t>Пароизоляция в 1 слой Линокром ХПП</t>
  </si>
  <si>
    <t>Пеноплекс 35</t>
  </si>
  <si>
    <t>Теплоизоляция кровли плитами Пеноплекс 35 т. 170 мм</t>
  </si>
  <si>
    <t>Керамзит фракции 10-20</t>
  </si>
  <si>
    <t>Устройство разуклонки 1,5% из керамзитового гравия фракции 10-20 мм</t>
  </si>
  <si>
    <t>Укладка полиэтиленовой пленки с перехлестом швов 150 мм</t>
  </si>
  <si>
    <t>Пленка полиэтиленовая 100 мкм</t>
  </si>
  <si>
    <t>песок карьерный фр 2-2,5</t>
  </si>
  <si>
    <t>Сетка Вр1 100*100*5</t>
  </si>
  <si>
    <t>Устройство наплавляемых рулонных кровель в 3 слоя: 1 слой (верхний) Техноэласт ЭКП 5.0; 2 слоя (нижний) Техноэласт ЭПП 4.0</t>
  </si>
  <si>
    <t>Техноэласт ЭКП 5.0</t>
  </si>
  <si>
    <t>Техноэласт ЭПП 4.0</t>
  </si>
  <si>
    <t>Укладка геотекстиля "Дорнит" т. 4 мм</t>
  </si>
  <si>
    <t>Геотекстиль "Дорнит" т. 4 мм</t>
  </si>
  <si>
    <t>Укладка гранитного гравия т. 50 мм</t>
  </si>
  <si>
    <t>Гранитный гравий фракции 3-10 мм</t>
  </si>
  <si>
    <t>Кровля на вертолетной площадке</t>
  </si>
  <si>
    <t>Устройство стяжки из ЦПР М150, армированная мет.сеткой 5Вр1 100х100 - 50 мм.</t>
  </si>
  <si>
    <t>Плитка тротуарная</t>
  </si>
  <si>
    <t>Укладка тротуарной плитки</t>
  </si>
  <si>
    <t>Устройство примыканий</t>
  </si>
  <si>
    <t>Устройство примыканий кровель из наплавляемых материалов к стенам, парапетам и вент.шахтам высотой свыше 600 мм с герметизацией швов, в том числе устройство ц/п бортика (выкружка)</t>
  </si>
  <si>
    <t>пм</t>
  </si>
  <si>
    <t>герметик Макрофлекс битумный ВА141 черный 300мл</t>
  </si>
  <si>
    <t xml:space="preserve">рейка прижимная алюминиевая ТехноНИКОЛЬ </t>
  </si>
  <si>
    <t>Сухая смесь М200 кладочная</t>
  </si>
  <si>
    <t>шт</t>
  </si>
  <si>
    <t>Разное</t>
  </si>
  <si>
    <t>Установка воронок водостока 110 мм</t>
  </si>
  <si>
    <t>Воронка водостока d=110</t>
  </si>
  <si>
    <t>Договорная цена за ед</t>
  </si>
  <si>
    <t>Цена за ед. матер.</t>
  </si>
  <si>
    <t>Цена за ед. работ</t>
  </si>
  <si>
    <t>Наименование материалов</t>
  </si>
  <si>
    <t>Ед.</t>
  </si>
  <si>
    <t>п/п</t>
  </si>
  <si>
    <t>сто-ть матер на "1"</t>
  </si>
  <si>
    <t>Цена материалов всего</t>
  </si>
  <si>
    <t>итого:</t>
  </si>
  <si>
    <t>Коммерческое предложение на устройство плоской кровли для жилого дома (Выхино)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</si>
</sst>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"/>
  </numFmts>
  <fonts count="6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49" fontId="2" fillId="0" borderId="3" xfId="0" applyNumberFormat="1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4" fontId="1" fillId="0" borderId="4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165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4" fontId="4" fillId="0" borderId="0" xfId="0" applyNumberFormat="1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4" fontId="1" fillId="0" borderId="3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4" fontId="1" fillId="0" borderId="0" xfId="0" applyNumberFormat="1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2:O269"/>
  <sheetViews>
    <sheetView tabSelected="1" zoomScale="85" zoomScaleNormal="85" zoomScaleSheetLayoutView="100" workbookViewId="0">
      <selection activeCell="C55" sqref="C55:H57"/>
    </sheetView>
  </sheetViews>
  <sheetFormatPr defaultColWidth="8.88671875" defaultRowHeight="13.2" x14ac:dyDescent="0.25"/>
  <cols>
    <col min="1" max="1" width="2.33203125" style="1" customWidth="1"/>
    <col min="2" max="2" width="3" style="1" bestFit="1" customWidth="1"/>
    <col min="3" max="3" width="34.109375" style="1" customWidth="1"/>
    <col min="4" max="4" width="8.6640625" style="1" customWidth="1"/>
    <col min="5" max="5" width="14.44140625" style="1" customWidth="1"/>
    <col min="6" max="7" width="10.33203125" style="1" bestFit="1" customWidth="1"/>
    <col min="8" max="8" width="12.6640625" style="28" customWidth="1"/>
    <col min="9" max="9" width="13.88671875" style="28" customWidth="1"/>
    <col min="10" max="10" width="44.6640625" style="1" customWidth="1"/>
    <col min="11" max="11" width="4.6640625" style="1" customWidth="1"/>
    <col min="12" max="12" width="7.5546875" style="1" bestFit="1" customWidth="1"/>
    <col min="13" max="13" width="10" style="1" customWidth="1"/>
    <col min="14" max="14" width="10.33203125" style="1" bestFit="1" customWidth="1"/>
    <col min="15" max="15" width="13.21875" style="1" customWidth="1"/>
    <col min="16" max="16384" width="8.88671875" style="1"/>
  </cols>
  <sheetData>
    <row r="2" spans="2:15" ht="17.399999999999999" x14ac:dyDescent="0.25">
      <c r="B2" s="25" t="s">
        <v>60</v>
      </c>
      <c r="C2" s="26"/>
      <c r="D2" s="26"/>
      <c r="E2" s="26"/>
      <c r="F2" s="26"/>
      <c r="G2" s="26"/>
      <c r="H2" s="27"/>
    </row>
    <row r="4" spans="2:15" s="2" customFormat="1" ht="43.95" customHeight="1" x14ac:dyDescent="0.25">
      <c r="B4" s="3" t="s">
        <v>56</v>
      </c>
      <c r="C4" s="3" t="s">
        <v>0</v>
      </c>
      <c r="D4" s="3" t="s">
        <v>55</v>
      </c>
      <c r="E4" s="3" t="s">
        <v>1</v>
      </c>
      <c r="F4" s="3" t="s">
        <v>53</v>
      </c>
      <c r="G4" s="3" t="s">
        <v>52</v>
      </c>
      <c r="H4" s="29" t="s">
        <v>51</v>
      </c>
      <c r="I4" s="29" t="s">
        <v>4</v>
      </c>
      <c r="J4" s="3" t="s">
        <v>54</v>
      </c>
      <c r="K4" s="3" t="s">
        <v>55</v>
      </c>
      <c r="L4" s="3" t="s">
        <v>2</v>
      </c>
      <c r="M4" s="3" t="s">
        <v>3</v>
      </c>
      <c r="N4" s="3" t="s">
        <v>57</v>
      </c>
      <c r="O4" s="3" t="s">
        <v>58</v>
      </c>
    </row>
    <row r="5" spans="2:15" x14ac:dyDescent="0.25">
      <c r="B5" s="4"/>
      <c r="C5" s="5" t="s">
        <v>6</v>
      </c>
      <c r="D5" s="6"/>
      <c r="E5" s="7"/>
      <c r="F5" s="7"/>
      <c r="G5" s="7"/>
      <c r="H5" s="30"/>
      <c r="I5" s="30"/>
      <c r="J5" s="8"/>
      <c r="K5" s="8"/>
      <c r="L5" s="7"/>
      <c r="M5" s="7"/>
      <c r="N5" s="7"/>
      <c r="O5" s="9"/>
    </row>
    <row r="6" spans="2:15" ht="26.4" x14ac:dyDescent="0.25">
      <c r="B6" s="10">
        <v>1</v>
      </c>
      <c r="C6" s="11" t="s">
        <v>7</v>
      </c>
      <c r="D6" s="10" t="s">
        <v>8</v>
      </c>
      <c r="E6" s="12">
        <f>36+189+288-(8.5+2+90.25)</f>
        <v>412.25</v>
      </c>
      <c r="F6" s="12">
        <v>141</v>
      </c>
      <c r="G6" s="13">
        <f>SUM(O6:O9)/E6</f>
        <v>74.639320800485152</v>
      </c>
      <c r="H6" s="12">
        <f>F6+G6</f>
        <v>215.63932080048517</v>
      </c>
      <c r="I6" s="12">
        <f>ROUND(E6*H6,2)</f>
        <v>88897.31</v>
      </c>
      <c r="J6" s="11" t="s">
        <v>9</v>
      </c>
      <c r="K6" s="11" t="s">
        <v>10</v>
      </c>
      <c r="L6" s="13">
        <v>0.41599999999999998</v>
      </c>
      <c r="M6" s="14">
        <f>ROUND(E7*L6,4)</f>
        <v>3.4984999999999999</v>
      </c>
      <c r="N6" s="13">
        <v>5800</v>
      </c>
      <c r="O6" s="13">
        <f t="shared" ref="O6:O9" si="0">ROUND(M6*N6,2)</f>
        <v>20291.3</v>
      </c>
    </row>
    <row r="7" spans="2:15" x14ac:dyDescent="0.25">
      <c r="B7" s="10"/>
      <c r="C7" s="11"/>
      <c r="D7" s="10" t="s">
        <v>11</v>
      </c>
      <c r="E7" s="14">
        <f>E6*0.02*1.02</f>
        <v>8.4099000000000004</v>
      </c>
      <c r="F7" s="12"/>
      <c r="G7" s="13"/>
      <c r="H7" s="12"/>
      <c r="I7" s="12"/>
      <c r="J7" s="15" t="s">
        <v>28</v>
      </c>
      <c r="K7" s="11" t="s">
        <v>11</v>
      </c>
      <c r="L7" s="13">
        <v>1.1599999999999999</v>
      </c>
      <c r="M7" s="14">
        <f>ROUND(E7*L7,4)</f>
        <v>9.7554999999999996</v>
      </c>
      <c r="N7" s="13">
        <v>710</v>
      </c>
      <c r="O7" s="13">
        <f t="shared" si="0"/>
        <v>6926.41</v>
      </c>
    </row>
    <row r="8" spans="2:15" x14ac:dyDescent="0.25">
      <c r="B8" s="10"/>
      <c r="C8" s="11"/>
      <c r="D8" s="10"/>
      <c r="E8" s="13"/>
      <c r="F8" s="12"/>
      <c r="G8" s="13"/>
      <c r="H8" s="12"/>
      <c r="I8" s="12"/>
      <c r="J8" s="11" t="s">
        <v>12</v>
      </c>
      <c r="K8" s="11" t="s">
        <v>13</v>
      </c>
      <c r="L8" s="16">
        <v>0.61199999999999999</v>
      </c>
      <c r="M8" s="14">
        <f>ROUND(E7*L8,4)</f>
        <v>5.1468999999999996</v>
      </c>
      <c r="N8" s="13">
        <v>200</v>
      </c>
      <c r="O8" s="13">
        <f t="shared" si="0"/>
        <v>1029.3800000000001</v>
      </c>
    </row>
    <row r="9" spans="2:15" x14ac:dyDescent="0.25">
      <c r="B9" s="10"/>
      <c r="C9" s="11"/>
      <c r="D9" s="10"/>
      <c r="E9" s="13"/>
      <c r="F9" s="12"/>
      <c r="G9" s="13"/>
      <c r="H9" s="12"/>
      <c r="I9" s="12"/>
      <c r="J9" s="11" t="s">
        <v>14</v>
      </c>
      <c r="K9" s="11" t="s">
        <v>15</v>
      </c>
      <c r="L9" s="13">
        <v>10</v>
      </c>
      <c r="M9" s="14">
        <f>ROUND(E7*L9,4)</f>
        <v>84.099000000000004</v>
      </c>
      <c r="N9" s="13">
        <v>30</v>
      </c>
      <c r="O9" s="13">
        <f t="shared" si="0"/>
        <v>2522.9699999999998</v>
      </c>
    </row>
    <row r="10" spans="2:15" ht="26.4" x14ac:dyDescent="0.25">
      <c r="B10" s="17">
        <v>2</v>
      </c>
      <c r="C10" s="15" t="s">
        <v>16</v>
      </c>
      <c r="D10" s="17" t="s">
        <v>8</v>
      </c>
      <c r="E10" s="12">
        <f>E6</f>
        <v>412.25</v>
      </c>
      <c r="F10" s="12">
        <v>42</v>
      </c>
      <c r="G10" s="12">
        <f>SUM(O10)/E10</f>
        <v>21.000848999393572</v>
      </c>
      <c r="H10" s="12">
        <f>F10+G10</f>
        <v>63.000848999393568</v>
      </c>
      <c r="I10" s="12">
        <f>ROUND(E10*H10,2)</f>
        <v>25972.1</v>
      </c>
      <c r="J10" s="15" t="s">
        <v>17</v>
      </c>
      <c r="K10" s="15" t="s">
        <v>15</v>
      </c>
      <c r="L10" s="12">
        <v>0.3</v>
      </c>
      <c r="M10" s="12">
        <f>ROUND(E10*L10,2)</f>
        <v>123.68</v>
      </c>
      <c r="N10" s="12">
        <v>70</v>
      </c>
      <c r="O10" s="12">
        <f>ROUND(M10*N10,2)</f>
        <v>8657.6</v>
      </c>
    </row>
    <row r="11" spans="2:15" x14ac:dyDescent="0.25">
      <c r="B11" s="10">
        <v>3</v>
      </c>
      <c r="C11" s="11" t="s">
        <v>21</v>
      </c>
      <c r="D11" s="10" t="s">
        <v>8</v>
      </c>
      <c r="E11" s="13">
        <f>E6</f>
        <v>412.25</v>
      </c>
      <c r="F11" s="13">
        <v>117</v>
      </c>
      <c r="G11" s="13">
        <f>SUM(O11:O12)/E11</f>
        <v>89.159126743480897</v>
      </c>
      <c r="H11" s="12">
        <f>F11+G11</f>
        <v>206.1591267434809</v>
      </c>
      <c r="I11" s="12">
        <f>ROUND(E11*H11,2)</f>
        <v>84989.1</v>
      </c>
      <c r="J11" s="11" t="s">
        <v>20</v>
      </c>
      <c r="K11" s="11" t="s">
        <v>8</v>
      </c>
      <c r="L11" s="13">
        <v>1.1499999999999999</v>
      </c>
      <c r="M11" s="13">
        <f>ROUND(E11*L11,2)</f>
        <v>474.09</v>
      </c>
      <c r="N11" s="13">
        <v>65</v>
      </c>
      <c r="O11" s="13">
        <f>ROUND(M11*N11,2)</f>
        <v>30815.85</v>
      </c>
    </row>
    <row r="12" spans="2:15" x14ac:dyDescent="0.25">
      <c r="B12" s="10"/>
      <c r="C12" s="11"/>
      <c r="D12" s="10"/>
      <c r="E12" s="13"/>
      <c r="F12" s="13"/>
      <c r="G12" s="13"/>
      <c r="H12" s="12"/>
      <c r="I12" s="12"/>
      <c r="J12" s="11" t="s">
        <v>18</v>
      </c>
      <c r="K12" s="11" t="s">
        <v>19</v>
      </c>
      <c r="L12" s="13">
        <v>0.02</v>
      </c>
      <c r="M12" s="13">
        <f>ROUND(E11*L12,2)</f>
        <v>8.25</v>
      </c>
      <c r="N12" s="13">
        <v>720</v>
      </c>
      <c r="O12" s="13">
        <f t="shared" ref="O12" si="1">ROUND(M12*N12,2)</f>
        <v>5940</v>
      </c>
    </row>
    <row r="13" spans="2:15" ht="26.4" x14ac:dyDescent="0.25">
      <c r="B13" s="10">
        <v>4</v>
      </c>
      <c r="C13" s="11" t="s">
        <v>23</v>
      </c>
      <c r="D13" s="10" t="s">
        <v>8</v>
      </c>
      <c r="E13" s="13">
        <f>E6</f>
        <v>412.25</v>
      </c>
      <c r="F13" s="13">
        <v>170</v>
      </c>
      <c r="G13" s="13">
        <f>SUM(O13)/E13</f>
        <v>780.30054578532452</v>
      </c>
      <c r="H13" s="12">
        <f>F13+G13</f>
        <v>950.30054578532452</v>
      </c>
      <c r="I13" s="12">
        <f>ROUND(E13*H13,2)</f>
        <v>391761.4</v>
      </c>
      <c r="J13" s="11" t="s">
        <v>22</v>
      </c>
      <c r="K13" s="11" t="s">
        <v>11</v>
      </c>
      <c r="L13" s="14">
        <f>0.17*1.02</f>
        <v>0.17340000000000003</v>
      </c>
      <c r="M13" s="14">
        <f>ROUND(E13*L13,4)</f>
        <v>71.484200000000001</v>
      </c>
      <c r="N13" s="13">
        <v>4500</v>
      </c>
      <c r="O13" s="13">
        <f>ROUND(M13*N13,2)</f>
        <v>321678.90000000002</v>
      </c>
    </row>
    <row r="14" spans="2:15" ht="26.4" x14ac:dyDescent="0.25">
      <c r="B14" s="10">
        <v>5</v>
      </c>
      <c r="C14" s="11" t="s">
        <v>25</v>
      </c>
      <c r="D14" s="10" t="s">
        <v>8</v>
      </c>
      <c r="E14" s="13">
        <f>E6</f>
        <v>412.25</v>
      </c>
      <c r="F14" s="13">
        <v>305</v>
      </c>
      <c r="G14" s="13">
        <f>SUM(O14)/E14</f>
        <v>324.02183141297758</v>
      </c>
      <c r="H14" s="12">
        <f>F14+G14</f>
        <v>629.02183141297758</v>
      </c>
      <c r="I14" s="12">
        <f>ROUND(E14*H14,2)</f>
        <v>259314.25</v>
      </c>
      <c r="J14" s="11" t="s">
        <v>24</v>
      </c>
      <c r="K14" s="11" t="s">
        <v>11</v>
      </c>
      <c r="L14" s="13">
        <v>0.18</v>
      </c>
      <c r="M14" s="13">
        <f>ROUND(E14*L14,2)</f>
        <v>74.209999999999994</v>
      </c>
      <c r="N14" s="13">
        <v>1800</v>
      </c>
      <c r="O14" s="13">
        <f>ROUND(M14*N14,2)</f>
        <v>133578</v>
      </c>
    </row>
    <row r="15" spans="2:15" ht="26.4" x14ac:dyDescent="0.25">
      <c r="B15" s="10">
        <v>6</v>
      </c>
      <c r="C15" s="11" t="s">
        <v>26</v>
      </c>
      <c r="D15" s="10" t="s">
        <v>8</v>
      </c>
      <c r="E15" s="13">
        <f>E6</f>
        <v>412.25</v>
      </c>
      <c r="F15" s="13">
        <v>41</v>
      </c>
      <c r="G15" s="13">
        <f>SUM(O15)/E15</f>
        <v>11.500060642813827</v>
      </c>
      <c r="H15" s="12">
        <f>F15+G15</f>
        <v>52.500060642813828</v>
      </c>
      <c r="I15" s="12">
        <f>ROUND(E15*H15,2)</f>
        <v>21643.15</v>
      </c>
      <c r="J15" s="11" t="s">
        <v>27</v>
      </c>
      <c r="K15" s="11" t="s">
        <v>8</v>
      </c>
      <c r="L15" s="13">
        <v>1.1499999999999999</v>
      </c>
      <c r="M15" s="13">
        <f>ROUND(E15*L15,2)</f>
        <v>474.09</v>
      </c>
      <c r="N15" s="13">
        <v>10</v>
      </c>
      <c r="O15" s="13">
        <f>ROUND(M15*N15,2)</f>
        <v>4740.8999999999996</v>
      </c>
    </row>
    <row r="16" spans="2:15" ht="39.6" x14ac:dyDescent="0.25">
      <c r="B16" s="17">
        <v>6</v>
      </c>
      <c r="C16" s="15" t="s">
        <v>38</v>
      </c>
      <c r="D16" s="17" t="s">
        <v>8</v>
      </c>
      <c r="E16" s="12">
        <f>E6</f>
        <v>412.25</v>
      </c>
      <c r="F16" s="12">
        <v>429</v>
      </c>
      <c r="G16" s="12">
        <f>SUM(O16:O18)/E16</f>
        <v>272.05705275924805</v>
      </c>
      <c r="H16" s="12">
        <f>F16+G16</f>
        <v>701.05705275924811</v>
      </c>
      <c r="I16" s="12">
        <f>ROUND(E16*H16,2)</f>
        <v>289010.77</v>
      </c>
      <c r="J16" s="15" t="s">
        <v>9</v>
      </c>
      <c r="K16" s="15" t="s">
        <v>10</v>
      </c>
      <c r="L16" s="12">
        <v>0.41599999999999998</v>
      </c>
      <c r="M16" s="18">
        <f>ROUND(E17*L16,4)</f>
        <v>8.7462999999999997</v>
      </c>
      <c r="N16" s="12">
        <v>5800</v>
      </c>
      <c r="O16" s="12">
        <f t="shared" ref="O16:O18" si="2">ROUND(M16*N16,2)</f>
        <v>50728.54</v>
      </c>
    </row>
    <row r="17" spans="2:15" x14ac:dyDescent="0.25">
      <c r="B17" s="17"/>
      <c r="C17" s="15"/>
      <c r="D17" s="17" t="s">
        <v>11</v>
      </c>
      <c r="E17" s="18">
        <f>E16*0.05*1.02</f>
        <v>21.024750000000001</v>
      </c>
      <c r="F17" s="12"/>
      <c r="G17" s="12"/>
      <c r="H17" s="12"/>
      <c r="I17" s="12"/>
      <c r="J17" s="15" t="s">
        <v>28</v>
      </c>
      <c r="K17" s="15" t="s">
        <v>11</v>
      </c>
      <c r="L17" s="12">
        <v>1.1599999999999999</v>
      </c>
      <c r="M17" s="18">
        <f>ROUND(E17*L17,4)</f>
        <v>24.3887</v>
      </c>
      <c r="N17" s="12">
        <v>710</v>
      </c>
      <c r="O17" s="12">
        <f t="shared" si="2"/>
        <v>17315.98</v>
      </c>
    </row>
    <row r="18" spans="2:15" x14ac:dyDescent="0.25">
      <c r="B18" s="17"/>
      <c r="C18" s="15"/>
      <c r="D18" s="17"/>
      <c r="E18" s="12"/>
      <c r="F18" s="12"/>
      <c r="G18" s="12"/>
      <c r="H18" s="12"/>
      <c r="I18" s="12"/>
      <c r="J18" s="15" t="s">
        <v>29</v>
      </c>
      <c r="K18" s="15" t="s">
        <v>8</v>
      </c>
      <c r="L18" s="12">
        <v>1.07</v>
      </c>
      <c r="M18" s="12">
        <f>ROUND(E16*L18,2)</f>
        <v>441.11</v>
      </c>
      <c r="N18" s="12">
        <v>100</v>
      </c>
      <c r="O18" s="12">
        <f t="shared" si="2"/>
        <v>44111</v>
      </c>
    </row>
    <row r="19" spans="2:15" ht="26.4" x14ac:dyDescent="0.25">
      <c r="B19" s="17">
        <v>7</v>
      </c>
      <c r="C19" s="15" t="s">
        <v>16</v>
      </c>
      <c r="D19" s="17" t="s">
        <v>8</v>
      </c>
      <c r="E19" s="12">
        <f>E6</f>
        <v>412.25</v>
      </c>
      <c r="F19" s="12">
        <v>42</v>
      </c>
      <c r="G19" s="12">
        <f>SUM(O19)/E19</f>
        <v>21.000848999393572</v>
      </c>
      <c r="H19" s="12">
        <f>F19+G19</f>
        <v>63.000848999393568</v>
      </c>
      <c r="I19" s="12">
        <f>ROUND(E19*H19,2)</f>
        <v>25972.1</v>
      </c>
      <c r="J19" s="15" t="s">
        <v>17</v>
      </c>
      <c r="K19" s="15" t="s">
        <v>15</v>
      </c>
      <c r="L19" s="12">
        <v>0.3</v>
      </c>
      <c r="M19" s="12">
        <f>ROUND(E19*L19,2)</f>
        <v>123.68</v>
      </c>
      <c r="N19" s="12">
        <v>70</v>
      </c>
      <c r="O19" s="12">
        <f>ROUND(M19*N19,2)</f>
        <v>8657.6</v>
      </c>
    </row>
    <row r="20" spans="2:15" ht="52.8" x14ac:dyDescent="0.25">
      <c r="B20" s="10">
        <v>8</v>
      </c>
      <c r="C20" s="11" t="s">
        <v>30</v>
      </c>
      <c r="D20" s="10" t="s">
        <v>8</v>
      </c>
      <c r="E20" s="13">
        <f>E6</f>
        <v>412.25</v>
      </c>
      <c r="F20" s="12">
        <v>475</v>
      </c>
      <c r="G20" s="13">
        <f>SUM(O20:O22)/E20</f>
        <v>613.61115827774415</v>
      </c>
      <c r="H20" s="12">
        <f>F20+G20</f>
        <v>1088.6111582777442</v>
      </c>
      <c r="I20" s="12">
        <f>ROUND(E20*H20,2)</f>
        <v>448779.95</v>
      </c>
      <c r="J20" s="11" t="s">
        <v>31</v>
      </c>
      <c r="K20" s="11" t="s">
        <v>8</v>
      </c>
      <c r="L20" s="13">
        <v>1.1399999999999999</v>
      </c>
      <c r="M20" s="13">
        <f>ROUND(E20*L20,2)</f>
        <v>469.97</v>
      </c>
      <c r="N20" s="13">
        <v>200</v>
      </c>
      <c r="O20" s="13">
        <f t="shared" ref="O20:O22" si="3">ROUND(M20*N20,2)</f>
        <v>93994</v>
      </c>
    </row>
    <row r="21" spans="2:15" x14ac:dyDescent="0.25">
      <c r="B21" s="10"/>
      <c r="C21" s="11"/>
      <c r="D21" s="10"/>
      <c r="E21" s="13"/>
      <c r="F21" s="12"/>
      <c r="G21" s="13"/>
      <c r="H21" s="12"/>
      <c r="I21" s="12"/>
      <c r="J21" s="11" t="s">
        <v>32</v>
      </c>
      <c r="K21" s="11" t="s">
        <v>8</v>
      </c>
      <c r="L21" s="13">
        <v>2.3199999999999998</v>
      </c>
      <c r="M21" s="13">
        <f>ROUND(E20*L21,2)</f>
        <v>956.42</v>
      </c>
      <c r="N21" s="13">
        <v>160</v>
      </c>
      <c r="O21" s="13">
        <f t="shared" si="3"/>
        <v>153027.20000000001</v>
      </c>
    </row>
    <row r="22" spans="2:15" x14ac:dyDescent="0.25">
      <c r="B22" s="10"/>
      <c r="C22" s="11"/>
      <c r="D22" s="10"/>
      <c r="E22" s="13"/>
      <c r="F22" s="12"/>
      <c r="G22" s="13"/>
      <c r="H22" s="12"/>
      <c r="I22" s="12"/>
      <c r="J22" s="11" t="s">
        <v>18</v>
      </c>
      <c r="K22" s="11" t="s">
        <v>19</v>
      </c>
      <c r="L22" s="13">
        <v>0.02</v>
      </c>
      <c r="M22" s="13">
        <f>ROUND(E20*L22,2)</f>
        <v>8.25</v>
      </c>
      <c r="N22" s="13">
        <v>720</v>
      </c>
      <c r="O22" s="13">
        <f t="shared" si="3"/>
        <v>5940</v>
      </c>
    </row>
    <row r="23" spans="2:15" x14ac:dyDescent="0.25">
      <c r="B23" s="10">
        <v>9</v>
      </c>
      <c r="C23" s="11" t="s">
        <v>33</v>
      </c>
      <c r="D23" s="10" t="s">
        <v>8</v>
      </c>
      <c r="E23" s="13">
        <f>E6</f>
        <v>412.25</v>
      </c>
      <c r="F23" s="13">
        <v>45</v>
      </c>
      <c r="G23" s="13">
        <f>SUM(O23)/E23</f>
        <v>44.000485142510612</v>
      </c>
      <c r="H23" s="12">
        <f>F23+G23</f>
        <v>89.000485142510612</v>
      </c>
      <c r="I23" s="12">
        <f>ROUND(E23*H23,2)</f>
        <v>36690.449999999997</v>
      </c>
      <c r="J23" s="11" t="s">
        <v>34</v>
      </c>
      <c r="K23" s="11" t="s">
        <v>8</v>
      </c>
      <c r="L23" s="13">
        <v>1.1000000000000001</v>
      </c>
      <c r="M23" s="13">
        <f>ROUND(E23*L23,2)</f>
        <v>453.48</v>
      </c>
      <c r="N23" s="13">
        <v>40</v>
      </c>
      <c r="O23" s="13">
        <f>ROUND(M23*N23,2)</f>
        <v>18139.2</v>
      </c>
    </row>
    <row r="24" spans="2:15" x14ac:dyDescent="0.25">
      <c r="B24" s="10">
        <v>10</v>
      </c>
      <c r="C24" s="11" t="s">
        <v>35</v>
      </c>
      <c r="D24" s="10" t="s">
        <v>8</v>
      </c>
      <c r="E24" s="13">
        <f>E6</f>
        <v>412.25</v>
      </c>
      <c r="F24" s="13">
        <v>146</v>
      </c>
      <c r="G24" s="13">
        <f>SUM(O24)/E24</f>
        <v>112.20026682838083</v>
      </c>
      <c r="H24" s="12">
        <f>F24+G24</f>
        <v>258.20026682838085</v>
      </c>
      <c r="I24" s="12">
        <f>ROUND(E24*H24,2)</f>
        <v>106443.06</v>
      </c>
      <c r="J24" s="11" t="s">
        <v>36</v>
      </c>
      <c r="K24" s="11" t="s">
        <v>11</v>
      </c>
      <c r="L24" s="14">
        <f>0.05*1.02</f>
        <v>5.1000000000000004E-2</v>
      </c>
      <c r="M24" s="14">
        <f>ROUND(E24*L24,4)</f>
        <v>21.024799999999999</v>
      </c>
      <c r="N24" s="13">
        <v>2200</v>
      </c>
      <c r="O24" s="13">
        <f>ROUND(M24*N24,2)</f>
        <v>46254.559999999998</v>
      </c>
    </row>
    <row r="25" spans="2:15" x14ac:dyDescent="0.25">
      <c r="B25" s="4"/>
      <c r="C25" s="5" t="s">
        <v>37</v>
      </c>
      <c r="D25" s="6"/>
      <c r="E25" s="7"/>
      <c r="F25" s="7"/>
      <c r="G25" s="7"/>
      <c r="H25" s="30"/>
      <c r="I25" s="30"/>
      <c r="J25" s="8"/>
      <c r="K25" s="8"/>
      <c r="L25" s="7"/>
      <c r="M25" s="7"/>
      <c r="N25" s="7"/>
      <c r="O25" s="9"/>
    </row>
    <row r="26" spans="2:15" ht="26.4" x14ac:dyDescent="0.25">
      <c r="B26" s="10">
        <v>11</v>
      </c>
      <c r="C26" s="11" t="s">
        <v>7</v>
      </c>
      <c r="D26" s="10" t="s">
        <v>8</v>
      </c>
      <c r="E26" s="12">
        <v>81</v>
      </c>
      <c r="F26" s="12">
        <v>141</v>
      </c>
      <c r="G26" s="13">
        <f>SUM(O26:O29)/E26</f>
        <v>74.63987654320988</v>
      </c>
      <c r="H26" s="12">
        <f>F26+G26</f>
        <v>215.63987654320988</v>
      </c>
      <c r="I26" s="12">
        <f>ROUND(E26*H26,2)</f>
        <v>17466.830000000002</v>
      </c>
      <c r="J26" s="11" t="s">
        <v>9</v>
      </c>
      <c r="K26" s="11" t="s">
        <v>10</v>
      </c>
      <c r="L26" s="13">
        <v>0.41599999999999998</v>
      </c>
      <c r="M26" s="14">
        <f>ROUND(E27*L26,4)</f>
        <v>0.68740000000000001</v>
      </c>
      <c r="N26" s="13">
        <v>5800</v>
      </c>
      <c r="O26" s="13">
        <f t="shared" ref="O26:O29" si="4">ROUND(M26*N26,2)</f>
        <v>3986.92</v>
      </c>
    </row>
    <row r="27" spans="2:15" x14ac:dyDescent="0.25">
      <c r="B27" s="10"/>
      <c r="C27" s="11"/>
      <c r="D27" s="10" t="s">
        <v>11</v>
      </c>
      <c r="E27" s="14">
        <f>E26*0.02*1.02</f>
        <v>1.6524000000000001</v>
      </c>
      <c r="F27" s="12"/>
      <c r="G27" s="13"/>
      <c r="H27" s="12"/>
      <c r="I27" s="12"/>
      <c r="J27" s="15" t="s">
        <v>28</v>
      </c>
      <c r="K27" s="11" t="s">
        <v>11</v>
      </c>
      <c r="L27" s="13">
        <v>1.1599999999999999</v>
      </c>
      <c r="M27" s="14">
        <f>ROUND(E27*L27,4)</f>
        <v>1.9168000000000001</v>
      </c>
      <c r="N27" s="13">
        <v>710</v>
      </c>
      <c r="O27" s="13">
        <f t="shared" si="4"/>
        <v>1360.93</v>
      </c>
    </row>
    <row r="28" spans="2:15" x14ac:dyDescent="0.25">
      <c r="B28" s="10"/>
      <c r="C28" s="11"/>
      <c r="D28" s="10"/>
      <c r="E28" s="13"/>
      <c r="F28" s="12"/>
      <c r="G28" s="13"/>
      <c r="H28" s="12"/>
      <c r="I28" s="12"/>
      <c r="J28" s="11" t="s">
        <v>12</v>
      </c>
      <c r="K28" s="11" t="s">
        <v>13</v>
      </c>
      <c r="L28" s="16">
        <v>0.61199999999999999</v>
      </c>
      <c r="M28" s="14">
        <f>ROUND(E27*L28,4)</f>
        <v>1.0113000000000001</v>
      </c>
      <c r="N28" s="13">
        <v>200</v>
      </c>
      <c r="O28" s="13">
        <f t="shared" si="4"/>
        <v>202.26</v>
      </c>
    </row>
    <row r="29" spans="2:15" x14ac:dyDescent="0.25">
      <c r="B29" s="10"/>
      <c r="C29" s="11"/>
      <c r="D29" s="10"/>
      <c r="E29" s="13"/>
      <c r="F29" s="12"/>
      <c r="G29" s="13"/>
      <c r="H29" s="12"/>
      <c r="I29" s="12"/>
      <c r="J29" s="11" t="s">
        <v>14</v>
      </c>
      <c r="K29" s="11" t="s">
        <v>15</v>
      </c>
      <c r="L29" s="13">
        <v>10</v>
      </c>
      <c r="M29" s="14">
        <f>ROUND(E27*L29,4)</f>
        <v>16.524000000000001</v>
      </c>
      <c r="N29" s="13">
        <v>30</v>
      </c>
      <c r="O29" s="13">
        <f t="shared" si="4"/>
        <v>495.72</v>
      </c>
    </row>
    <row r="30" spans="2:15" ht="26.4" x14ac:dyDescent="0.25">
      <c r="B30" s="17">
        <v>12</v>
      </c>
      <c r="C30" s="15" t="s">
        <v>16</v>
      </c>
      <c r="D30" s="17" t="s">
        <v>8</v>
      </c>
      <c r="E30" s="12">
        <f>E26</f>
        <v>81</v>
      </c>
      <c r="F30" s="12">
        <v>42</v>
      </c>
      <c r="G30" s="12">
        <f>SUM(O30)/E30</f>
        <v>21</v>
      </c>
      <c r="H30" s="12">
        <f>F30+G30</f>
        <v>63</v>
      </c>
      <c r="I30" s="12">
        <f>ROUND(E30*H30,2)</f>
        <v>5103</v>
      </c>
      <c r="J30" s="15" t="s">
        <v>17</v>
      </c>
      <c r="K30" s="15" t="s">
        <v>15</v>
      </c>
      <c r="L30" s="12">
        <v>0.3</v>
      </c>
      <c r="M30" s="12">
        <f>ROUND(E30*L30,2)</f>
        <v>24.3</v>
      </c>
      <c r="N30" s="12">
        <v>70</v>
      </c>
      <c r="O30" s="12">
        <f>ROUND(M30*N30,2)</f>
        <v>1701</v>
      </c>
    </row>
    <row r="31" spans="2:15" x14ac:dyDescent="0.25">
      <c r="B31" s="10">
        <v>13</v>
      </c>
      <c r="C31" s="11" t="s">
        <v>21</v>
      </c>
      <c r="D31" s="10" t="s">
        <v>8</v>
      </c>
      <c r="E31" s="13">
        <f>E26</f>
        <v>81</v>
      </c>
      <c r="F31" s="13">
        <v>117</v>
      </c>
      <c r="G31" s="13">
        <f>SUM(O31:O32)/E31</f>
        <v>89.149999999999991</v>
      </c>
      <c r="H31" s="12">
        <f>F31+G31</f>
        <v>206.14999999999998</v>
      </c>
      <c r="I31" s="12">
        <f>ROUND(E31*H31,2)</f>
        <v>16698.150000000001</v>
      </c>
      <c r="J31" s="11" t="s">
        <v>20</v>
      </c>
      <c r="K31" s="11" t="s">
        <v>8</v>
      </c>
      <c r="L31" s="13">
        <v>1.1499999999999999</v>
      </c>
      <c r="M31" s="13">
        <f>ROUND(E31*L31,2)</f>
        <v>93.15</v>
      </c>
      <c r="N31" s="13">
        <v>65</v>
      </c>
      <c r="O31" s="13">
        <f>ROUND(M31*N31,2)</f>
        <v>6054.75</v>
      </c>
    </row>
    <row r="32" spans="2:15" x14ac:dyDescent="0.25">
      <c r="B32" s="10"/>
      <c r="C32" s="11"/>
      <c r="D32" s="10"/>
      <c r="E32" s="13"/>
      <c r="F32" s="13"/>
      <c r="G32" s="13"/>
      <c r="H32" s="12"/>
      <c r="I32" s="12"/>
      <c r="J32" s="11" t="s">
        <v>18</v>
      </c>
      <c r="K32" s="11" t="s">
        <v>19</v>
      </c>
      <c r="L32" s="13">
        <v>0.02</v>
      </c>
      <c r="M32" s="13">
        <f>ROUND(E31*L32,2)</f>
        <v>1.62</v>
      </c>
      <c r="N32" s="13">
        <v>720</v>
      </c>
      <c r="O32" s="13">
        <f t="shared" ref="O32" si="5">ROUND(M32*N32,2)</f>
        <v>1166.4000000000001</v>
      </c>
    </row>
    <row r="33" spans="2:15" ht="26.4" x14ac:dyDescent="0.25">
      <c r="B33" s="10">
        <v>14</v>
      </c>
      <c r="C33" s="11" t="s">
        <v>23</v>
      </c>
      <c r="D33" s="10" t="s">
        <v>8</v>
      </c>
      <c r="E33" s="13">
        <f>E26</f>
        <v>81</v>
      </c>
      <c r="F33" s="13">
        <v>170</v>
      </c>
      <c r="G33" s="13">
        <f>SUM(O33)/E33</f>
        <v>780.30000000000007</v>
      </c>
      <c r="H33" s="12">
        <f>F33+G33</f>
        <v>950.30000000000007</v>
      </c>
      <c r="I33" s="12">
        <f>ROUND(E33*H33,2)</f>
        <v>76974.3</v>
      </c>
      <c r="J33" s="11" t="s">
        <v>22</v>
      </c>
      <c r="K33" s="11" t="s">
        <v>11</v>
      </c>
      <c r="L33" s="14">
        <f>0.17*1.02</f>
        <v>0.17340000000000003</v>
      </c>
      <c r="M33" s="14">
        <f>ROUND(E33*L33,4)</f>
        <v>14.045400000000001</v>
      </c>
      <c r="N33" s="13">
        <v>4500</v>
      </c>
      <c r="O33" s="13">
        <f>ROUND(M33*N33,2)</f>
        <v>63204.3</v>
      </c>
    </row>
    <row r="34" spans="2:15" ht="26.4" x14ac:dyDescent="0.25">
      <c r="B34" s="10">
        <v>15</v>
      </c>
      <c r="C34" s="11" t="s">
        <v>25</v>
      </c>
      <c r="D34" s="10" t="s">
        <v>8</v>
      </c>
      <c r="E34" s="13">
        <f>E26</f>
        <v>81</v>
      </c>
      <c r="F34" s="13">
        <v>305</v>
      </c>
      <c r="G34" s="13">
        <f>SUM(O34)/E34</f>
        <v>324</v>
      </c>
      <c r="H34" s="12">
        <f>F34+G34</f>
        <v>629</v>
      </c>
      <c r="I34" s="12">
        <f>ROUND(E34*H34,2)</f>
        <v>50949</v>
      </c>
      <c r="J34" s="11" t="s">
        <v>24</v>
      </c>
      <c r="K34" s="11" t="s">
        <v>11</v>
      </c>
      <c r="L34" s="13">
        <v>0.18</v>
      </c>
      <c r="M34" s="13">
        <f>ROUND(E34*L34,2)</f>
        <v>14.58</v>
      </c>
      <c r="N34" s="13">
        <v>1800</v>
      </c>
      <c r="O34" s="13">
        <f>ROUND(M34*N34,2)</f>
        <v>26244</v>
      </c>
    </row>
    <row r="35" spans="2:15" ht="26.4" x14ac:dyDescent="0.25">
      <c r="B35" s="10">
        <v>16</v>
      </c>
      <c r="C35" s="11" t="s">
        <v>26</v>
      </c>
      <c r="D35" s="10" t="s">
        <v>8</v>
      </c>
      <c r="E35" s="13">
        <f>E26</f>
        <v>81</v>
      </c>
      <c r="F35" s="13">
        <v>41</v>
      </c>
      <c r="G35" s="13">
        <f>SUM(O35)/E35</f>
        <v>11.5</v>
      </c>
      <c r="H35" s="12">
        <f>F35+G35</f>
        <v>52.5</v>
      </c>
      <c r="I35" s="12">
        <f>ROUND(E35*H35,2)</f>
        <v>4252.5</v>
      </c>
      <c r="J35" s="11" t="s">
        <v>27</v>
      </c>
      <c r="K35" s="11" t="s">
        <v>8</v>
      </c>
      <c r="L35" s="13">
        <v>1.1499999999999999</v>
      </c>
      <c r="M35" s="13">
        <f>ROUND(E35*L35,2)</f>
        <v>93.15</v>
      </c>
      <c r="N35" s="13">
        <v>10</v>
      </c>
      <c r="O35" s="13">
        <f>ROUND(M35*N35,2)</f>
        <v>931.5</v>
      </c>
    </row>
    <row r="36" spans="2:15" ht="39.6" x14ac:dyDescent="0.25">
      <c r="B36" s="17">
        <v>17</v>
      </c>
      <c r="C36" s="15" t="s">
        <v>38</v>
      </c>
      <c r="D36" s="17" t="s">
        <v>8</v>
      </c>
      <c r="E36" s="12">
        <f>E26</f>
        <v>81</v>
      </c>
      <c r="F36" s="12">
        <v>429</v>
      </c>
      <c r="G36" s="12">
        <f>SUM(O36:O38)/E36</f>
        <v>272.05703703703705</v>
      </c>
      <c r="H36" s="12">
        <f>F36+G36</f>
        <v>701.05703703703705</v>
      </c>
      <c r="I36" s="12">
        <f>ROUND(E36*H36,2)</f>
        <v>56785.62</v>
      </c>
      <c r="J36" s="15" t="s">
        <v>9</v>
      </c>
      <c r="K36" s="15" t="s">
        <v>10</v>
      </c>
      <c r="L36" s="12">
        <v>0.41599999999999998</v>
      </c>
      <c r="M36" s="18">
        <f>ROUND(E37*L36,4)</f>
        <v>1.7184999999999999</v>
      </c>
      <c r="N36" s="12">
        <v>5800</v>
      </c>
      <c r="O36" s="12">
        <f t="shared" ref="O36:O38" si="6">ROUND(M36*N36,2)</f>
        <v>9967.2999999999993</v>
      </c>
    </row>
    <row r="37" spans="2:15" x14ac:dyDescent="0.25">
      <c r="B37" s="17"/>
      <c r="C37" s="15"/>
      <c r="D37" s="17" t="s">
        <v>11</v>
      </c>
      <c r="E37" s="18">
        <f>E36*0.05*1.02</f>
        <v>4.1310000000000002</v>
      </c>
      <c r="F37" s="12"/>
      <c r="G37" s="12"/>
      <c r="H37" s="12"/>
      <c r="I37" s="12"/>
      <c r="J37" s="15" t="s">
        <v>28</v>
      </c>
      <c r="K37" s="15" t="s">
        <v>11</v>
      </c>
      <c r="L37" s="12">
        <v>1.1599999999999999</v>
      </c>
      <c r="M37" s="18">
        <f>ROUND(E37*L37,4)</f>
        <v>4.7919999999999998</v>
      </c>
      <c r="N37" s="12">
        <v>710</v>
      </c>
      <c r="O37" s="12">
        <f t="shared" si="6"/>
        <v>3402.32</v>
      </c>
    </row>
    <row r="38" spans="2:15" x14ac:dyDescent="0.25">
      <c r="B38" s="17"/>
      <c r="C38" s="15"/>
      <c r="D38" s="17"/>
      <c r="E38" s="12"/>
      <c r="F38" s="12"/>
      <c r="G38" s="12"/>
      <c r="H38" s="12"/>
      <c r="I38" s="12"/>
      <c r="J38" s="15" t="s">
        <v>29</v>
      </c>
      <c r="K38" s="15" t="s">
        <v>8</v>
      </c>
      <c r="L38" s="12">
        <v>1.07</v>
      </c>
      <c r="M38" s="12">
        <f>ROUND(E36*L38,2)</f>
        <v>86.67</v>
      </c>
      <c r="N38" s="12">
        <v>100</v>
      </c>
      <c r="O38" s="12">
        <f t="shared" si="6"/>
        <v>8667</v>
      </c>
    </row>
    <row r="39" spans="2:15" ht="26.4" x14ac:dyDescent="0.25">
      <c r="B39" s="17">
        <v>18</v>
      </c>
      <c r="C39" s="15" t="s">
        <v>16</v>
      </c>
      <c r="D39" s="17" t="s">
        <v>8</v>
      </c>
      <c r="E39" s="12">
        <f>E26</f>
        <v>81</v>
      </c>
      <c r="F39" s="12">
        <v>42</v>
      </c>
      <c r="G39" s="12">
        <f>SUM(O39)/E39</f>
        <v>21</v>
      </c>
      <c r="H39" s="12">
        <f>F39+G39</f>
        <v>63</v>
      </c>
      <c r="I39" s="12">
        <f>ROUND(E39*H39,2)</f>
        <v>5103</v>
      </c>
      <c r="J39" s="15" t="s">
        <v>17</v>
      </c>
      <c r="K39" s="15" t="s">
        <v>15</v>
      </c>
      <c r="L39" s="12">
        <v>0.3</v>
      </c>
      <c r="M39" s="12">
        <f>ROUND(E39*L39,2)</f>
        <v>24.3</v>
      </c>
      <c r="N39" s="12">
        <v>70</v>
      </c>
      <c r="O39" s="12">
        <f>ROUND(M39*N39,2)</f>
        <v>1701</v>
      </c>
    </row>
    <row r="40" spans="2:15" ht="52.8" x14ac:dyDescent="0.25">
      <c r="B40" s="10">
        <v>19</v>
      </c>
      <c r="C40" s="11" t="s">
        <v>30</v>
      </c>
      <c r="D40" s="10" t="s">
        <v>8</v>
      </c>
      <c r="E40" s="13">
        <f>E26</f>
        <v>81</v>
      </c>
      <c r="F40" s="12">
        <v>475</v>
      </c>
      <c r="G40" s="13">
        <f>SUM(O40:O42)/E40</f>
        <v>613.6</v>
      </c>
      <c r="H40" s="12">
        <f>F40+G40</f>
        <v>1088.5999999999999</v>
      </c>
      <c r="I40" s="12">
        <f>ROUND(E40*H40,2)</f>
        <v>88176.6</v>
      </c>
      <c r="J40" s="11" t="s">
        <v>31</v>
      </c>
      <c r="K40" s="11" t="s">
        <v>8</v>
      </c>
      <c r="L40" s="13">
        <v>1.1399999999999999</v>
      </c>
      <c r="M40" s="13">
        <f>ROUND(E40*L40,2)</f>
        <v>92.34</v>
      </c>
      <c r="N40" s="13">
        <v>200</v>
      </c>
      <c r="O40" s="13">
        <f t="shared" ref="O40:O42" si="7">ROUND(M40*N40,2)</f>
        <v>18468</v>
      </c>
    </row>
    <row r="41" spans="2:15" x14ac:dyDescent="0.25">
      <c r="B41" s="10"/>
      <c r="C41" s="11"/>
      <c r="D41" s="10"/>
      <c r="E41" s="13"/>
      <c r="F41" s="12"/>
      <c r="G41" s="13"/>
      <c r="H41" s="12"/>
      <c r="I41" s="12"/>
      <c r="J41" s="11" t="s">
        <v>32</v>
      </c>
      <c r="K41" s="11" t="s">
        <v>8</v>
      </c>
      <c r="L41" s="13">
        <v>2.3199999999999998</v>
      </c>
      <c r="M41" s="13">
        <f>ROUND(E40*L41,2)</f>
        <v>187.92</v>
      </c>
      <c r="N41" s="13">
        <v>160</v>
      </c>
      <c r="O41" s="13">
        <f t="shared" si="7"/>
        <v>30067.200000000001</v>
      </c>
    </row>
    <row r="42" spans="2:15" x14ac:dyDescent="0.25">
      <c r="B42" s="10"/>
      <c r="C42" s="11"/>
      <c r="D42" s="10"/>
      <c r="E42" s="13"/>
      <c r="F42" s="12"/>
      <c r="G42" s="13"/>
      <c r="H42" s="12"/>
      <c r="I42" s="12"/>
      <c r="J42" s="11" t="s">
        <v>18</v>
      </c>
      <c r="K42" s="11" t="s">
        <v>19</v>
      </c>
      <c r="L42" s="13">
        <v>0.02</v>
      </c>
      <c r="M42" s="13">
        <f>ROUND(E40*L42,2)</f>
        <v>1.62</v>
      </c>
      <c r="N42" s="13">
        <v>720</v>
      </c>
      <c r="O42" s="13">
        <f t="shared" si="7"/>
        <v>1166.4000000000001</v>
      </c>
    </row>
    <row r="43" spans="2:15" x14ac:dyDescent="0.25">
      <c r="B43" s="10">
        <v>20</v>
      </c>
      <c r="C43" s="11" t="s">
        <v>33</v>
      </c>
      <c r="D43" s="10" t="s">
        <v>8</v>
      </c>
      <c r="E43" s="13">
        <f>E26</f>
        <v>81</v>
      </c>
      <c r="F43" s="13">
        <v>45</v>
      </c>
      <c r="G43" s="13">
        <f>SUM(O43)/E43</f>
        <v>44</v>
      </c>
      <c r="H43" s="12">
        <f>F43+G43</f>
        <v>89</v>
      </c>
      <c r="I43" s="12">
        <f>ROUND(E43*H43,2)</f>
        <v>7209</v>
      </c>
      <c r="J43" s="11" t="s">
        <v>34</v>
      </c>
      <c r="K43" s="11" t="s">
        <v>8</v>
      </c>
      <c r="L43" s="13">
        <v>1.1000000000000001</v>
      </c>
      <c r="M43" s="13">
        <f>ROUND(E43*L43,2)</f>
        <v>89.1</v>
      </c>
      <c r="N43" s="13">
        <v>40</v>
      </c>
      <c r="O43" s="13">
        <f>ROUND(M43*N43,2)</f>
        <v>3564</v>
      </c>
    </row>
    <row r="44" spans="2:15" x14ac:dyDescent="0.25">
      <c r="B44" s="10">
        <v>21</v>
      </c>
      <c r="C44" s="11" t="s">
        <v>40</v>
      </c>
      <c r="D44" s="10" t="s">
        <v>8</v>
      </c>
      <c r="E44" s="13">
        <f>E26</f>
        <v>81</v>
      </c>
      <c r="F44" s="13">
        <v>400</v>
      </c>
      <c r="G44" s="13">
        <f>SUM(O44)/E44</f>
        <v>420</v>
      </c>
      <c r="H44" s="12">
        <f>F44+G44</f>
        <v>820</v>
      </c>
      <c r="I44" s="12">
        <f>ROUND(E44*H44,2)</f>
        <v>66420</v>
      </c>
      <c r="J44" s="11" t="s">
        <v>39</v>
      </c>
      <c r="K44" s="11" t="s">
        <v>8</v>
      </c>
      <c r="L44" s="13">
        <v>1.05</v>
      </c>
      <c r="M44" s="13">
        <f>ROUND(E44*L44,2)</f>
        <v>85.05</v>
      </c>
      <c r="N44" s="13">
        <v>400</v>
      </c>
      <c r="O44" s="13">
        <f>ROUND(M44*N44,2)</f>
        <v>34020</v>
      </c>
    </row>
    <row r="45" spans="2:15" x14ac:dyDescent="0.25">
      <c r="B45" s="4"/>
      <c r="C45" s="5" t="s">
        <v>41</v>
      </c>
      <c r="D45" s="6"/>
      <c r="E45" s="7"/>
      <c r="F45" s="7"/>
      <c r="G45" s="7"/>
      <c r="H45" s="30"/>
      <c r="I45" s="30"/>
      <c r="J45" s="8"/>
      <c r="K45" s="8"/>
      <c r="L45" s="7"/>
      <c r="M45" s="7"/>
      <c r="N45" s="7"/>
      <c r="O45" s="9"/>
    </row>
    <row r="46" spans="2:15" ht="79.2" x14ac:dyDescent="0.25">
      <c r="B46" s="10">
        <v>22</v>
      </c>
      <c r="C46" s="11" t="s">
        <v>42</v>
      </c>
      <c r="D46" s="10" t="s">
        <v>43</v>
      </c>
      <c r="E46" s="12">
        <f>96+16+40</f>
        <v>152</v>
      </c>
      <c r="F46" s="12">
        <v>619</v>
      </c>
      <c r="G46" s="13">
        <f>SUM(O46:O51)/E46</f>
        <v>712.1</v>
      </c>
      <c r="H46" s="12">
        <f>F46+G46</f>
        <v>1331.1</v>
      </c>
      <c r="I46" s="12">
        <f>ROUND(E46*H46,2)</f>
        <v>202327.2</v>
      </c>
      <c r="J46" s="11" t="s">
        <v>31</v>
      </c>
      <c r="K46" s="11" t="s">
        <v>8</v>
      </c>
      <c r="L46" s="13">
        <v>1.89</v>
      </c>
      <c r="M46" s="13">
        <f>ROUND(E46*L46,2)</f>
        <v>287.27999999999997</v>
      </c>
      <c r="N46" s="13">
        <v>200</v>
      </c>
      <c r="O46" s="13">
        <f>ROUND(M46*N46,2)</f>
        <v>57456</v>
      </c>
    </row>
    <row r="47" spans="2:15" x14ac:dyDescent="0.25">
      <c r="B47" s="10"/>
      <c r="C47" s="11"/>
      <c r="D47" s="10"/>
      <c r="E47" s="13"/>
      <c r="F47" s="13"/>
      <c r="G47" s="13"/>
      <c r="H47" s="12"/>
      <c r="I47" s="12"/>
      <c r="J47" s="11" t="s">
        <v>32</v>
      </c>
      <c r="K47" s="11" t="s">
        <v>8</v>
      </c>
      <c r="L47" s="13">
        <v>1.1599999999999999</v>
      </c>
      <c r="M47" s="13">
        <f>ROUND(E46*L47,2)</f>
        <v>176.32</v>
      </c>
      <c r="N47" s="13">
        <v>160</v>
      </c>
      <c r="O47" s="13">
        <f t="shared" ref="O47:O50" si="8">ROUND(M47*N47,2)</f>
        <v>28211.200000000001</v>
      </c>
    </row>
    <row r="48" spans="2:15" x14ac:dyDescent="0.25">
      <c r="B48" s="10"/>
      <c r="C48" s="11"/>
      <c r="D48" s="10"/>
      <c r="E48" s="13"/>
      <c r="F48" s="13"/>
      <c r="G48" s="13"/>
      <c r="H48" s="12"/>
      <c r="I48" s="12"/>
      <c r="J48" s="11" t="s">
        <v>17</v>
      </c>
      <c r="K48" s="11" t="s">
        <v>15</v>
      </c>
      <c r="L48" s="13">
        <v>0.5</v>
      </c>
      <c r="M48" s="13">
        <f>ROUND(E46*L48,2)</f>
        <v>76</v>
      </c>
      <c r="N48" s="13">
        <v>70</v>
      </c>
      <c r="O48" s="13">
        <f t="shared" si="8"/>
        <v>5320</v>
      </c>
    </row>
    <row r="49" spans="2:15" ht="26.4" x14ac:dyDescent="0.25">
      <c r="B49" s="10"/>
      <c r="C49" s="11"/>
      <c r="D49" s="10"/>
      <c r="E49" s="13"/>
      <c r="F49" s="13"/>
      <c r="G49" s="13"/>
      <c r="H49" s="12"/>
      <c r="I49" s="12"/>
      <c r="J49" s="11" t="s">
        <v>44</v>
      </c>
      <c r="K49" s="11" t="s">
        <v>47</v>
      </c>
      <c r="L49" s="13">
        <v>0.2</v>
      </c>
      <c r="M49" s="13">
        <f>ROUND(E46*L49,2)</f>
        <v>30.4</v>
      </c>
      <c r="N49" s="13">
        <v>170</v>
      </c>
      <c r="O49" s="13">
        <f t="shared" si="8"/>
        <v>5168</v>
      </c>
    </row>
    <row r="50" spans="2:15" x14ac:dyDescent="0.25">
      <c r="B50" s="10"/>
      <c r="C50" s="11"/>
      <c r="D50" s="10"/>
      <c r="E50" s="13"/>
      <c r="F50" s="13"/>
      <c r="G50" s="13"/>
      <c r="H50" s="12"/>
      <c r="I50" s="12"/>
      <c r="J50" s="11" t="s">
        <v>45</v>
      </c>
      <c r="K50" s="11" t="s">
        <v>43</v>
      </c>
      <c r="L50" s="13">
        <v>1.05</v>
      </c>
      <c r="M50" s="13">
        <f>ROUND(E46*L50,2)</f>
        <v>159.6</v>
      </c>
      <c r="N50" s="13">
        <v>50</v>
      </c>
      <c r="O50" s="13">
        <f t="shared" si="8"/>
        <v>7980</v>
      </c>
    </row>
    <row r="51" spans="2:15" x14ac:dyDescent="0.25">
      <c r="B51" s="10"/>
      <c r="C51" s="11"/>
      <c r="D51" s="10"/>
      <c r="E51" s="13"/>
      <c r="F51" s="13"/>
      <c r="G51" s="13"/>
      <c r="H51" s="12"/>
      <c r="I51" s="12"/>
      <c r="J51" s="11" t="s">
        <v>46</v>
      </c>
      <c r="K51" s="11" t="s">
        <v>13</v>
      </c>
      <c r="L51" s="13">
        <v>9</v>
      </c>
      <c r="M51" s="13">
        <f>ROUND(E46*L51,2)</f>
        <v>1368</v>
      </c>
      <c r="N51" s="13">
        <v>3</v>
      </c>
      <c r="O51" s="13">
        <f>ROUND(M51*N51,2)</f>
        <v>4104</v>
      </c>
    </row>
    <row r="52" spans="2:15" x14ac:dyDescent="0.25">
      <c r="B52" s="4"/>
      <c r="C52" s="5" t="s">
        <v>48</v>
      </c>
      <c r="D52" s="6"/>
      <c r="E52" s="7"/>
      <c r="F52" s="7"/>
      <c r="G52" s="7"/>
      <c r="H52" s="30"/>
      <c r="I52" s="30"/>
      <c r="J52" s="8"/>
      <c r="K52" s="8"/>
      <c r="L52" s="7"/>
      <c r="M52" s="7"/>
      <c r="N52" s="7"/>
      <c r="O52" s="9"/>
    </row>
    <row r="53" spans="2:15" x14ac:dyDescent="0.25">
      <c r="B53" s="17">
        <v>23</v>
      </c>
      <c r="C53" s="15" t="s">
        <v>49</v>
      </c>
      <c r="D53" s="17" t="s">
        <v>47</v>
      </c>
      <c r="E53" s="12">
        <v>4</v>
      </c>
      <c r="F53" s="12">
        <v>1979</v>
      </c>
      <c r="G53" s="12">
        <f>SUM(O53)/E53</f>
        <v>5000</v>
      </c>
      <c r="H53" s="12">
        <f>F53+G53</f>
        <v>6979</v>
      </c>
      <c r="I53" s="12">
        <f>ROUND(E53*H53,2)</f>
        <v>27916</v>
      </c>
      <c r="J53" s="15" t="s">
        <v>50</v>
      </c>
      <c r="K53" s="15" t="s">
        <v>47</v>
      </c>
      <c r="L53" s="12">
        <v>1</v>
      </c>
      <c r="M53" s="12">
        <f>ROUND(E53*L53,2)</f>
        <v>4</v>
      </c>
      <c r="N53" s="12">
        <v>5000</v>
      </c>
      <c r="O53" s="12">
        <f>ROUND(M53*N53,2)</f>
        <v>20000</v>
      </c>
    </row>
    <row r="54" spans="2:15" ht="15.6" x14ac:dyDescent="0.25">
      <c r="C54" s="19"/>
      <c r="E54" s="20"/>
      <c r="F54" s="20"/>
      <c r="G54" s="20"/>
      <c r="H54" s="31" t="s">
        <v>59</v>
      </c>
      <c r="I54" s="31">
        <f>SUM(I6:I53)</f>
        <v>2404854.8400000003</v>
      </c>
      <c r="J54" s="19"/>
      <c r="K54" s="19"/>
      <c r="L54" s="20"/>
      <c r="M54" s="20"/>
      <c r="N54" s="20"/>
      <c r="O54" s="20"/>
    </row>
    <row r="55" spans="2:15" x14ac:dyDescent="0.25">
      <c r="B55" s="22"/>
      <c r="C55" s="23"/>
      <c r="D55" s="22"/>
      <c r="E55" s="24"/>
      <c r="F55" s="24"/>
      <c r="G55" s="24"/>
      <c r="H55" s="32"/>
      <c r="I55" s="32"/>
      <c r="J55" s="19"/>
      <c r="K55" s="19"/>
      <c r="L55" s="20"/>
      <c r="M55" s="20"/>
      <c r="N55" s="20"/>
      <c r="O55" s="20"/>
    </row>
    <row r="56" spans="2:15" x14ac:dyDescent="0.25">
      <c r="B56" s="22"/>
      <c r="C56" s="23"/>
      <c r="D56" s="22"/>
      <c r="E56" s="24"/>
      <c r="F56" s="24"/>
      <c r="G56" s="24"/>
      <c r="H56" s="32"/>
      <c r="I56" s="32"/>
      <c r="J56" s="19"/>
      <c r="K56" s="19"/>
      <c r="L56" s="20"/>
      <c r="M56" s="20"/>
      <c r="N56" s="20"/>
      <c r="O56" s="20"/>
    </row>
    <row r="57" spans="2:15" x14ac:dyDescent="0.25">
      <c r="B57" s="22"/>
      <c r="C57" s="23"/>
      <c r="D57" s="22"/>
      <c r="E57" s="24"/>
      <c r="F57" s="24"/>
      <c r="G57" s="24"/>
      <c r="H57" s="32"/>
      <c r="I57" s="32"/>
      <c r="J57" s="19"/>
      <c r="K57" s="19"/>
      <c r="L57" s="20"/>
      <c r="M57" s="20"/>
      <c r="N57" s="20"/>
      <c r="O57" s="20"/>
    </row>
    <row r="58" spans="2:15" x14ac:dyDescent="0.25">
      <c r="B58" s="22"/>
      <c r="C58" s="23"/>
      <c r="D58" s="22"/>
      <c r="E58" s="24"/>
      <c r="F58" s="24"/>
      <c r="G58" s="24"/>
      <c r="H58" s="32"/>
      <c r="I58" s="32"/>
      <c r="J58" s="19"/>
      <c r="K58" s="19"/>
      <c r="L58" s="20"/>
      <c r="M58" s="20"/>
      <c r="N58" s="20"/>
      <c r="O58" s="20"/>
    </row>
    <row r="59" spans="2:15" x14ac:dyDescent="0.25">
      <c r="B59" s="22"/>
      <c r="C59" s="23"/>
      <c r="D59" s="22"/>
      <c r="E59" s="24"/>
      <c r="F59" s="24"/>
      <c r="G59" s="24"/>
      <c r="H59" s="32"/>
      <c r="I59" s="32"/>
      <c r="J59" s="19"/>
      <c r="K59" s="19"/>
      <c r="L59" s="20"/>
      <c r="M59" s="20"/>
      <c r="N59" s="20"/>
      <c r="O59" s="20"/>
    </row>
    <row r="60" spans="2:15" x14ac:dyDescent="0.25">
      <c r="B60" s="22"/>
      <c r="C60" s="23"/>
      <c r="D60" s="22"/>
      <c r="E60" s="24"/>
      <c r="F60" s="24"/>
      <c r="G60" s="24"/>
      <c r="H60" s="32"/>
      <c r="I60" s="32"/>
      <c r="J60" s="19"/>
      <c r="K60" s="19"/>
      <c r="L60" s="20"/>
      <c r="M60" s="20"/>
      <c r="N60" s="20"/>
      <c r="O60" s="20"/>
    </row>
    <row r="61" spans="2:15" x14ac:dyDescent="0.25">
      <c r="B61" s="22"/>
      <c r="C61" s="23"/>
      <c r="D61" s="22"/>
      <c r="E61" s="24"/>
      <c r="F61" s="24"/>
      <c r="G61" s="24"/>
      <c r="H61" s="32"/>
      <c r="I61" s="32"/>
      <c r="J61" s="19"/>
      <c r="K61" s="19"/>
      <c r="L61" s="20"/>
      <c r="M61" s="20"/>
      <c r="N61" s="20"/>
      <c r="O61" s="20"/>
    </row>
    <row r="62" spans="2:15" x14ac:dyDescent="0.25">
      <c r="B62" s="22"/>
      <c r="C62" s="23"/>
      <c r="D62" s="22"/>
      <c r="E62" s="24"/>
      <c r="F62" s="24"/>
      <c r="G62" s="24"/>
      <c r="H62" s="32"/>
      <c r="I62" s="32"/>
      <c r="J62" s="19"/>
      <c r="K62" s="19"/>
      <c r="L62" s="20"/>
      <c r="M62" s="20"/>
      <c r="N62" s="20"/>
      <c r="O62" s="20"/>
    </row>
    <row r="63" spans="2:15" x14ac:dyDescent="0.25">
      <c r="B63" s="22"/>
      <c r="C63" s="23"/>
      <c r="D63" s="22"/>
      <c r="E63" s="24"/>
      <c r="F63" s="24"/>
      <c r="G63" s="24"/>
      <c r="H63" s="32"/>
      <c r="I63" s="32"/>
      <c r="J63" s="19"/>
      <c r="K63" s="19"/>
      <c r="L63" s="20"/>
      <c r="M63" s="20"/>
      <c r="N63" s="20"/>
      <c r="O63" s="20"/>
    </row>
    <row r="64" spans="2:15" x14ac:dyDescent="0.25">
      <c r="B64" s="22"/>
      <c r="C64" s="23"/>
      <c r="D64" s="22"/>
      <c r="E64" s="24"/>
      <c r="F64" s="24"/>
      <c r="G64" s="24"/>
      <c r="H64" s="32"/>
      <c r="I64" s="32"/>
      <c r="J64" s="19"/>
      <c r="K64" s="19"/>
      <c r="L64" s="20"/>
      <c r="M64" s="20"/>
      <c r="N64" s="20"/>
      <c r="O64" s="20"/>
    </row>
    <row r="65" spans="2:15" x14ac:dyDescent="0.25">
      <c r="B65" s="22"/>
      <c r="C65" s="23"/>
      <c r="D65" s="22"/>
      <c r="E65" s="24"/>
      <c r="F65" s="24"/>
      <c r="G65" s="24"/>
      <c r="H65" s="32"/>
      <c r="I65" s="32"/>
      <c r="J65" s="19"/>
      <c r="K65" s="19"/>
      <c r="L65" s="20"/>
      <c r="M65" s="20"/>
      <c r="N65" s="20"/>
      <c r="O65" s="20"/>
    </row>
    <row r="66" spans="2:15" x14ac:dyDescent="0.25">
      <c r="B66" s="22"/>
      <c r="C66" s="23"/>
      <c r="D66" s="22"/>
      <c r="E66" s="24"/>
      <c r="F66" s="24"/>
      <c r="G66" s="24"/>
      <c r="H66" s="32"/>
      <c r="I66" s="32"/>
      <c r="J66" s="19"/>
      <c r="K66" s="19"/>
      <c r="L66" s="20"/>
      <c r="M66" s="20"/>
      <c r="N66" s="20"/>
      <c r="O66" s="20"/>
    </row>
    <row r="67" spans="2:15" x14ac:dyDescent="0.25">
      <c r="B67" s="22"/>
      <c r="C67" s="23"/>
      <c r="D67" s="22"/>
      <c r="E67" s="24"/>
      <c r="F67" s="24"/>
      <c r="G67" s="24"/>
      <c r="H67" s="32"/>
      <c r="I67" s="32"/>
      <c r="J67" s="19"/>
      <c r="K67" s="19"/>
      <c r="L67" s="20"/>
      <c r="M67" s="20"/>
      <c r="N67" s="20"/>
      <c r="O67" s="20"/>
    </row>
    <row r="68" spans="2:15" x14ac:dyDescent="0.25">
      <c r="B68" s="22"/>
      <c r="C68" s="23"/>
      <c r="D68" s="22"/>
      <c r="E68" s="24"/>
      <c r="F68" s="24"/>
      <c r="G68" s="24"/>
      <c r="H68" s="32"/>
      <c r="I68" s="32"/>
      <c r="J68" s="19"/>
      <c r="K68" s="19"/>
      <c r="L68" s="20"/>
      <c r="M68" s="20"/>
      <c r="N68" s="20"/>
      <c r="O68" s="20"/>
    </row>
    <row r="69" spans="2:15" x14ac:dyDescent="0.25">
      <c r="C69" s="19"/>
      <c r="E69" s="20"/>
      <c r="F69" s="20"/>
      <c r="G69" s="20"/>
      <c r="H69" s="32"/>
      <c r="I69" s="32"/>
      <c r="J69" s="19"/>
      <c r="K69" s="19"/>
      <c r="L69" s="20"/>
      <c r="M69" s="20"/>
      <c r="N69" s="20"/>
      <c r="O69" s="20"/>
    </row>
    <row r="70" spans="2:15" x14ac:dyDescent="0.25">
      <c r="C70" s="19"/>
      <c r="E70" s="20"/>
      <c r="F70" s="20"/>
      <c r="G70" s="20"/>
      <c r="H70" s="32"/>
      <c r="I70" s="32"/>
      <c r="J70" s="19"/>
      <c r="K70" s="19"/>
      <c r="L70" s="20"/>
      <c r="M70" s="20"/>
      <c r="N70" s="20"/>
      <c r="O70" s="20"/>
    </row>
    <row r="71" spans="2:15" x14ac:dyDescent="0.25">
      <c r="C71" s="19"/>
      <c r="E71" s="20"/>
      <c r="F71" s="20"/>
      <c r="G71" s="20"/>
      <c r="H71" s="32"/>
      <c r="I71" s="32"/>
      <c r="J71" s="19"/>
      <c r="K71" s="19"/>
      <c r="L71" s="20"/>
      <c r="M71" s="20"/>
      <c r="N71" s="20"/>
      <c r="O71" s="20"/>
    </row>
    <row r="72" spans="2:15" x14ac:dyDescent="0.25">
      <c r="C72" s="19"/>
      <c r="E72" s="20"/>
      <c r="F72" s="20"/>
      <c r="G72" s="20"/>
      <c r="H72" s="32"/>
      <c r="I72" s="32"/>
      <c r="J72" s="19"/>
      <c r="K72" s="19"/>
      <c r="L72" s="20"/>
      <c r="M72" s="20"/>
      <c r="N72" s="20"/>
      <c r="O72" s="20"/>
    </row>
    <row r="73" spans="2:15" x14ac:dyDescent="0.25">
      <c r="C73" s="19"/>
      <c r="E73" s="20"/>
      <c r="F73" s="20"/>
      <c r="G73" s="20"/>
      <c r="H73" s="32"/>
      <c r="I73" s="32"/>
      <c r="J73" s="19"/>
      <c r="K73" s="19"/>
      <c r="L73" s="20"/>
      <c r="M73" s="20"/>
      <c r="N73" s="20"/>
      <c r="O73" s="20"/>
    </row>
    <row r="74" spans="2:15" x14ac:dyDescent="0.25">
      <c r="C74" s="19"/>
      <c r="E74" s="20"/>
      <c r="F74" s="20"/>
      <c r="G74" s="20"/>
      <c r="H74" s="32"/>
      <c r="I74" s="32"/>
      <c r="J74" s="19"/>
      <c r="K74" s="19"/>
      <c r="L74" s="20"/>
      <c r="M74" s="20"/>
      <c r="N74" s="20"/>
      <c r="O74" s="20"/>
    </row>
    <row r="75" spans="2:15" x14ac:dyDescent="0.25">
      <c r="C75" s="19"/>
      <c r="E75" s="20"/>
      <c r="F75" s="20"/>
      <c r="G75" s="20"/>
      <c r="H75" s="32"/>
      <c r="I75" s="32"/>
      <c r="J75" s="19"/>
      <c r="K75" s="19"/>
      <c r="L75" s="20"/>
      <c r="M75" s="20"/>
      <c r="N75" s="20"/>
      <c r="O75" s="20"/>
    </row>
    <row r="76" spans="2:15" x14ac:dyDescent="0.25">
      <c r="C76" s="19"/>
      <c r="E76" s="20"/>
      <c r="F76" s="20"/>
      <c r="G76" s="20"/>
      <c r="H76" s="32"/>
      <c r="I76" s="32"/>
      <c r="J76" s="19"/>
      <c r="K76" s="19"/>
      <c r="L76" s="20"/>
      <c r="M76" s="20"/>
      <c r="N76" s="20"/>
      <c r="O76" s="20"/>
    </row>
    <row r="77" spans="2:15" x14ac:dyDescent="0.25">
      <c r="C77" s="19"/>
      <c r="E77" s="20"/>
      <c r="F77" s="20"/>
      <c r="G77" s="20"/>
      <c r="H77" s="32"/>
      <c r="I77" s="32"/>
      <c r="J77" s="19"/>
      <c r="K77" s="19"/>
      <c r="L77" s="20"/>
      <c r="M77" s="20"/>
      <c r="N77" s="20"/>
      <c r="O77" s="20"/>
    </row>
    <row r="78" spans="2:15" x14ac:dyDescent="0.25">
      <c r="C78" s="19"/>
      <c r="E78" s="20"/>
      <c r="F78" s="20"/>
      <c r="G78" s="20"/>
      <c r="H78" s="32"/>
      <c r="I78" s="32"/>
      <c r="J78" s="19"/>
      <c r="K78" s="19"/>
      <c r="L78" s="20"/>
      <c r="M78" s="20"/>
      <c r="N78" s="20"/>
      <c r="O78" s="20"/>
    </row>
    <row r="79" spans="2:15" x14ac:dyDescent="0.25">
      <c r="C79" s="19"/>
      <c r="E79" s="20"/>
      <c r="F79" s="20"/>
      <c r="G79" s="20"/>
      <c r="H79" s="32"/>
      <c r="I79" s="32"/>
      <c r="J79" s="19"/>
      <c r="K79" s="19"/>
      <c r="L79" s="20"/>
      <c r="M79" s="20"/>
      <c r="N79" s="20"/>
      <c r="O79" s="20"/>
    </row>
    <row r="80" spans="2:15" x14ac:dyDescent="0.25">
      <c r="C80" s="19"/>
      <c r="E80" s="20"/>
      <c r="F80" s="20"/>
      <c r="G80" s="20"/>
      <c r="H80" s="32"/>
      <c r="I80" s="32"/>
      <c r="J80" s="19"/>
      <c r="K80" s="19"/>
      <c r="L80" s="20"/>
      <c r="M80" s="20"/>
      <c r="N80" s="20"/>
      <c r="O80" s="20"/>
    </row>
    <row r="81" spans="3:15" x14ac:dyDescent="0.25">
      <c r="C81" s="19"/>
      <c r="E81" s="20"/>
      <c r="F81" s="20"/>
      <c r="G81" s="20"/>
      <c r="H81" s="32"/>
      <c r="I81" s="32"/>
      <c r="J81" s="19"/>
      <c r="K81" s="19"/>
      <c r="L81" s="20"/>
      <c r="M81" s="20"/>
      <c r="N81" s="20"/>
      <c r="O81" s="20"/>
    </row>
    <row r="82" spans="3:15" x14ac:dyDescent="0.25">
      <c r="C82" s="19"/>
      <c r="E82" s="20"/>
      <c r="F82" s="20"/>
      <c r="G82" s="20"/>
      <c r="H82" s="32"/>
      <c r="I82" s="32"/>
      <c r="J82" s="19"/>
      <c r="K82" s="19"/>
      <c r="L82" s="20"/>
      <c r="M82" s="20"/>
      <c r="N82" s="20"/>
      <c r="O82" s="20"/>
    </row>
    <row r="83" spans="3:15" x14ac:dyDescent="0.25">
      <c r="C83" s="19"/>
      <c r="E83" s="20"/>
      <c r="F83" s="20"/>
      <c r="G83" s="20"/>
      <c r="H83" s="32"/>
      <c r="I83" s="32"/>
      <c r="J83" s="19"/>
      <c r="K83" s="19"/>
      <c r="L83" s="20"/>
      <c r="M83" s="20"/>
      <c r="N83" s="20"/>
      <c r="O83" s="20"/>
    </row>
    <row r="84" spans="3:15" x14ac:dyDescent="0.25">
      <c r="C84" s="19"/>
      <c r="E84" s="20"/>
      <c r="F84" s="20"/>
      <c r="G84" s="20"/>
      <c r="H84" s="32"/>
      <c r="I84" s="32"/>
      <c r="J84" s="19"/>
      <c r="K84" s="19"/>
      <c r="L84" s="20"/>
      <c r="M84" s="20"/>
      <c r="N84" s="20"/>
      <c r="O84" s="20"/>
    </row>
    <row r="85" spans="3:15" x14ac:dyDescent="0.25">
      <c r="C85" s="19"/>
      <c r="E85" s="20"/>
      <c r="F85" s="20"/>
      <c r="G85" s="20"/>
      <c r="H85" s="32"/>
      <c r="I85" s="32"/>
      <c r="J85" s="19"/>
      <c r="K85" s="19"/>
      <c r="L85" s="20"/>
      <c r="M85" s="20"/>
      <c r="N85" s="20"/>
      <c r="O85" s="20"/>
    </row>
    <row r="86" spans="3:15" x14ac:dyDescent="0.25">
      <c r="C86" s="19"/>
      <c r="E86" s="20"/>
      <c r="F86" s="20"/>
      <c r="G86" s="20"/>
      <c r="H86" s="32"/>
      <c r="I86" s="32"/>
      <c r="J86" s="19"/>
      <c r="K86" s="19"/>
      <c r="L86" s="20"/>
      <c r="M86" s="20"/>
      <c r="N86" s="20"/>
      <c r="O86" s="20"/>
    </row>
    <row r="87" spans="3:15" x14ac:dyDescent="0.25">
      <c r="C87" s="19"/>
      <c r="E87" s="20"/>
      <c r="F87" s="20"/>
      <c r="G87" s="20"/>
      <c r="H87" s="32"/>
      <c r="I87" s="32"/>
      <c r="J87" s="19"/>
      <c r="K87" s="19"/>
      <c r="L87" s="20"/>
      <c r="M87" s="20"/>
      <c r="N87" s="20"/>
      <c r="O87" s="20"/>
    </row>
    <row r="88" spans="3:15" x14ac:dyDescent="0.25">
      <c r="C88" s="19"/>
      <c r="E88" s="20"/>
      <c r="F88" s="20"/>
      <c r="G88" s="20"/>
      <c r="H88" s="32"/>
      <c r="I88" s="32"/>
      <c r="J88" s="19"/>
      <c r="K88" s="19"/>
      <c r="L88" s="20"/>
      <c r="M88" s="20"/>
      <c r="N88" s="20"/>
      <c r="O88" s="20"/>
    </row>
    <row r="89" spans="3:15" x14ac:dyDescent="0.25">
      <c r="C89" s="19"/>
      <c r="E89" s="20"/>
      <c r="F89" s="20"/>
      <c r="G89" s="20"/>
      <c r="H89" s="32"/>
      <c r="I89" s="32"/>
      <c r="J89" s="19"/>
      <c r="K89" s="19"/>
      <c r="L89" s="20"/>
      <c r="M89" s="20"/>
      <c r="N89" s="20"/>
      <c r="O89" s="20"/>
    </row>
    <row r="90" spans="3:15" x14ac:dyDescent="0.25">
      <c r="C90" s="19"/>
      <c r="E90" s="20"/>
      <c r="F90" s="20"/>
      <c r="G90" s="20"/>
      <c r="H90" s="32"/>
      <c r="I90" s="32"/>
      <c r="J90" s="19"/>
      <c r="K90" s="19"/>
      <c r="L90" s="20"/>
      <c r="M90" s="20"/>
      <c r="N90" s="20"/>
      <c r="O90" s="20"/>
    </row>
    <row r="91" spans="3:15" x14ac:dyDescent="0.25">
      <c r="C91" s="19"/>
      <c r="E91" s="20"/>
      <c r="F91" s="20"/>
      <c r="G91" s="20"/>
      <c r="H91" s="32"/>
      <c r="I91" s="32"/>
      <c r="J91" s="19"/>
      <c r="K91" s="19"/>
      <c r="L91" s="20"/>
      <c r="M91" s="20"/>
      <c r="N91" s="20"/>
      <c r="O91" s="20"/>
    </row>
    <row r="92" spans="3:15" x14ac:dyDescent="0.25">
      <c r="C92" s="19"/>
      <c r="E92" s="20"/>
      <c r="F92" s="20"/>
      <c r="G92" s="20"/>
      <c r="H92" s="32"/>
      <c r="I92" s="32"/>
      <c r="J92" s="19"/>
      <c r="K92" s="19"/>
      <c r="L92" s="20"/>
      <c r="M92" s="20"/>
      <c r="N92" s="20"/>
      <c r="O92" s="20"/>
    </row>
    <row r="93" spans="3:15" x14ac:dyDescent="0.25">
      <c r="C93" s="19"/>
      <c r="E93" s="20"/>
      <c r="F93" s="20"/>
      <c r="G93" s="20"/>
      <c r="H93" s="32"/>
      <c r="I93" s="32"/>
      <c r="J93" s="19"/>
      <c r="K93" s="19"/>
      <c r="L93" s="20"/>
      <c r="M93" s="20"/>
      <c r="N93" s="20"/>
      <c r="O93" s="20"/>
    </row>
    <row r="94" spans="3:15" x14ac:dyDescent="0.25">
      <c r="C94" s="19"/>
      <c r="E94" s="20"/>
      <c r="F94" s="20"/>
      <c r="G94" s="20"/>
      <c r="H94" s="32"/>
      <c r="I94" s="32"/>
      <c r="J94" s="19"/>
      <c r="K94" s="19"/>
      <c r="L94" s="20"/>
      <c r="M94" s="20"/>
      <c r="N94" s="20"/>
      <c r="O94" s="20"/>
    </row>
    <row r="95" spans="3:15" x14ac:dyDescent="0.25">
      <c r="C95" s="19"/>
      <c r="E95" s="20"/>
      <c r="F95" s="20"/>
      <c r="G95" s="20"/>
      <c r="H95" s="32"/>
      <c r="I95" s="32"/>
      <c r="J95" s="19"/>
      <c r="K95" s="19"/>
      <c r="L95" s="20"/>
      <c r="M95" s="20"/>
      <c r="N95" s="20"/>
      <c r="O95" s="20"/>
    </row>
    <row r="96" spans="3:15" x14ac:dyDescent="0.25">
      <c r="C96" s="19"/>
      <c r="E96" s="20"/>
      <c r="F96" s="20"/>
      <c r="G96" s="20"/>
      <c r="H96" s="32"/>
      <c r="I96" s="32"/>
      <c r="J96" s="19"/>
      <c r="K96" s="19"/>
      <c r="L96" s="20"/>
      <c r="M96" s="20"/>
      <c r="N96" s="20"/>
      <c r="O96" s="20"/>
    </row>
    <row r="97" spans="3:15" x14ac:dyDescent="0.25">
      <c r="C97" s="19"/>
      <c r="E97" s="20"/>
      <c r="F97" s="20"/>
      <c r="G97" s="20"/>
      <c r="H97" s="32"/>
      <c r="I97" s="32"/>
      <c r="J97" s="19"/>
      <c r="K97" s="19"/>
      <c r="L97" s="20"/>
      <c r="M97" s="20"/>
      <c r="N97" s="20"/>
      <c r="O97" s="20"/>
    </row>
    <row r="98" spans="3:15" x14ac:dyDescent="0.25">
      <c r="C98" s="19"/>
      <c r="E98" s="20"/>
      <c r="F98" s="20"/>
      <c r="G98" s="20"/>
      <c r="H98" s="32"/>
      <c r="I98" s="32"/>
      <c r="J98" s="19"/>
      <c r="K98" s="19"/>
      <c r="L98" s="20"/>
      <c r="M98" s="20"/>
      <c r="N98" s="20"/>
      <c r="O98" s="20"/>
    </row>
    <row r="99" spans="3:15" x14ac:dyDescent="0.25">
      <c r="C99" s="19"/>
      <c r="E99" s="20"/>
      <c r="F99" s="20"/>
      <c r="G99" s="20"/>
      <c r="H99" s="32"/>
      <c r="I99" s="32"/>
      <c r="J99" s="19"/>
      <c r="K99" s="19"/>
      <c r="L99" s="20"/>
      <c r="M99" s="20"/>
      <c r="N99" s="20"/>
      <c r="O99" s="20"/>
    </row>
    <row r="100" spans="3:15" x14ac:dyDescent="0.25">
      <c r="C100" s="19"/>
      <c r="E100" s="20"/>
      <c r="F100" s="20"/>
      <c r="G100" s="20"/>
      <c r="H100" s="32"/>
      <c r="I100" s="32"/>
      <c r="J100" s="19"/>
      <c r="K100" s="19"/>
      <c r="L100" s="20"/>
      <c r="M100" s="20"/>
      <c r="N100" s="20"/>
      <c r="O100" s="20"/>
    </row>
    <row r="101" spans="3:15" x14ac:dyDescent="0.25">
      <c r="C101" s="19"/>
      <c r="E101" s="20"/>
      <c r="F101" s="20"/>
      <c r="G101" s="20"/>
      <c r="H101" s="32"/>
      <c r="I101" s="32"/>
      <c r="J101" s="19"/>
      <c r="K101" s="19"/>
      <c r="L101" s="20"/>
      <c r="M101" s="20"/>
      <c r="N101" s="20"/>
      <c r="O101" s="20"/>
    </row>
    <row r="102" spans="3:15" x14ac:dyDescent="0.25">
      <c r="C102" s="19"/>
      <c r="E102" s="20"/>
      <c r="F102" s="20"/>
      <c r="G102" s="20"/>
      <c r="H102" s="32"/>
      <c r="I102" s="32"/>
      <c r="J102" s="19"/>
      <c r="K102" s="19"/>
      <c r="L102" s="20"/>
      <c r="M102" s="20"/>
      <c r="N102" s="20"/>
      <c r="O102" s="20"/>
    </row>
    <row r="103" spans="3:15" x14ac:dyDescent="0.25">
      <c r="C103" s="19"/>
      <c r="E103" s="20"/>
      <c r="F103" s="20"/>
      <c r="G103" s="20"/>
      <c r="H103" s="32"/>
      <c r="I103" s="32"/>
      <c r="J103" s="19"/>
      <c r="K103" s="19"/>
      <c r="L103" s="20"/>
      <c r="M103" s="20"/>
      <c r="N103" s="20"/>
      <c r="O103" s="20"/>
    </row>
    <row r="104" spans="3:15" x14ac:dyDescent="0.25">
      <c r="C104" s="19"/>
      <c r="E104" s="20"/>
      <c r="F104" s="20"/>
      <c r="G104" s="20"/>
      <c r="H104" s="32"/>
      <c r="I104" s="32"/>
      <c r="J104" s="19"/>
      <c r="K104" s="19"/>
      <c r="L104" s="20"/>
      <c r="M104" s="20"/>
      <c r="N104" s="20"/>
      <c r="O104" s="20"/>
    </row>
    <row r="105" spans="3:15" x14ac:dyDescent="0.25">
      <c r="C105" s="19"/>
      <c r="E105" s="20"/>
      <c r="F105" s="20"/>
      <c r="G105" s="20"/>
      <c r="H105" s="32"/>
      <c r="I105" s="32"/>
      <c r="J105" s="19"/>
      <c r="K105" s="19"/>
      <c r="L105" s="20"/>
      <c r="M105" s="20"/>
      <c r="N105" s="20"/>
      <c r="O105" s="20"/>
    </row>
    <row r="106" spans="3:15" x14ac:dyDescent="0.25">
      <c r="C106" s="19"/>
      <c r="E106" s="20"/>
      <c r="F106" s="20"/>
      <c r="G106" s="20"/>
      <c r="H106" s="32"/>
      <c r="I106" s="32"/>
      <c r="J106" s="19"/>
      <c r="K106" s="19"/>
      <c r="L106" s="20"/>
      <c r="M106" s="20"/>
      <c r="N106" s="20"/>
      <c r="O106" s="20"/>
    </row>
    <row r="107" spans="3:15" x14ac:dyDescent="0.25">
      <c r="C107" s="19"/>
      <c r="E107" s="20"/>
      <c r="F107" s="20"/>
      <c r="G107" s="20"/>
      <c r="H107" s="32"/>
      <c r="I107" s="32"/>
      <c r="J107" s="19"/>
      <c r="K107" s="19"/>
      <c r="L107" s="20"/>
      <c r="M107" s="20"/>
      <c r="N107" s="20"/>
      <c r="O107" s="20"/>
    </row>
    <row r="108" spans="3:15" x14ac:dyDescent="0.25">
      <c r="C108" s="19"/>
      <c r="E108" s="20"/>
      <c r="F108" s="20"/>
      <c r="G108" s="20"/>
      <c r="H108" s="32"/>
      <c r="I108" s="32"/>
      <c r="J108" s="19"/>
      <c r="K108" s="19"/>
      <c r="L108" s="20"/>
      <c r="M108" s="20"/>
      <c r="N108" s="20"/>
      <c r="O108" s="20"/>
    </row>
    <row r="109" spans="3:15" x14ac:dyDescent="0.25">
      <c r="C109" s="19"/>
      <c r="E109" s="20"/>
      <c r="F109" s="20"/>
      <c r="G109" s="20"/>
      <c r="H109" s="32"/>
      <c r="I109" s="32"/>
      <c r="J109" s="19"/>
      <c r="K109" s="19"/>
      <c r="L109" s="20"/>
      <c r="M109" s="20"/>
      <c r="N109" s="20"/>
      <c r="O109" s="20"/>
    </row>
    <row r="110" spans="3:15" x14ac:dyDescent="0.25">
      <c r="C110" s="19"/>
      <c r="E110" s="20"/>
      <c r="F110" s="20"/>
      <c r="G110" s="20"/>
      <c r="H110" s="32"/>
      <c r="I110" s="32"/>
      <c r="J110" s="19"/>
      <c r="K110" s="19"/>
      <c r="L110" s="20"/>
      <c r="M110" s="20"/>
      <c r="N110" s="20"/>
      <c r="O110" s="20"/>
    </row>
    <row r="111" spans="3:15" x14ac:dyDescent="0.25">
      <c r="C111" s="19"/>
      <c r="E111" s="20"/>
      <c r="F111" s="20"/>
      <c r="G111" s="20"/>
      <c r="H111" s="32"/>
      <c r="I111" s="32"/>
      <c r="J111" s="19"/>
      <c r="K111" s="19"/>
      <c r="L111" s="20"/>
      <c r="M111" s="20"/>
      <c r="N111" s="20"/>
      <c r="O111" s="20"/>
    </row>
    <row r="112" spans="3:15" x14ac:dyDescent="0.25">
      <c r="C112" s="19"/>
      <c r="E112" s="20"/>
      <c r="F112" s="20"/>
      <c r="G112" s="20"/>
      <c r="H112" s="32"/>
      <c r="I112" s="32"/>
      <c r="J112" s="19"/>
      <c r="K112" s="19"/>
      <c r="L112" s="20"/>
      <c r="M112" s="20"/>
      <c r="N112" s="20"/>
      <c r="O112" s="20"/>
    </row>
    <row r="113" spans="3:15" x14ac:dyDescent="0.25">
      <c r="C113" s="19"/>
      <c r="E113" s="20"/>
      <c r="F113" s="20"/>
      <c r="G113" s="20"/>
      <c r="H113" s="32"/>
      <c r="I113" s="32"/>
      <c r="J113" s="19"/>
      <c r="K113" s="19"/>
      <c r="L113" s="20"/>
      <c r="M113" s="20"/>
      <c r="N113" s="20"/>
      <c r="O113" s="20"/>
    </row>
    <row r="114" spans="3:15" x14ac:dyDescent="0.25">
      <c r="C114" s="19"/>
      <c r="E114" s="20"/>
      <c r="F114" s="20"/>
      <c r="G114" s="20"/>
      <c r="H114" s="32"/>
      <c r="I114" s="32"/>
      <c r="J114" s="19"/>
      <c r="K114" s="19"/>
      <c r="L114" s="20"/>
      <c r="M114" s="20"/>
      <c r="N114" s="20"/>
      <c r="O114" s="20"/>
    </row>
    <row r="115" spans="3:15" x14ac:dyDescent="0.25">
      <c r="C115" s="19"/>
      <c r="E115" s="20"/>
      <c r="F115" s="20"/>
      <c r="G115" s="20"/>
      <c r="H115" s="32"/>
      <c r="I115" s="32"/>
      <c r="J115" s="19"/>
      <c r="K115" s="19"/>
      <c r="L115" s="20"/>
      <c r="M115" s="20"/>
      <c r="N115" s="20"/>
      <c r="O115" s="20"/>
    </row>
    <row r="116" spans="3:15" x14ac:dyDescent="0.25">
      <c r="C116" s="19"/>
      <c r="E116" s="20"/>
      <c r="F116" s="20"/>
      <c r="G116" s="20"/>
      <c r="H116" s="32"/>
      <c r="I116" s="32"/>
      <c r="J116" s="19"/>
      <c r="K116" s="19"/>
      <c r="L116" s="20"/>
      <c r="M116" s="20"/>
      <c r="N116" s="20"/>
      <c r="O116" s="20"/>
    </row>
    <row r="117" spans="3:15" x14ac:dyDescent="0.25">
      <c r="C117" s="19"/>
      <c r="E117" s="20"/>
      <c r="F117" s="20"/>
      <c r="G117" s="20"/>
      <c r="H117" s="32"/>
      <c r="I117" s="32"/>
      <c r="J117" s="19"/>
      <c r="K117" s="19"/>
      <c r="L117" s="20"/>
      <c r="M117" s="20"/>
      <c r="N117" s="20"/>
      <c r="O117" s="20"/>
    </row>
    <row r="118" spans="3:15" x14ac:dyDescent="0.25">
      <c r="C118" s="19"/>
      <c r="E118" s="20"/>
      <c r="F118" s="20"/>
      <c r="G118" s="20"/>
      <c r="H118" s="32"/>
      <c r="I118" s="32"/>
      <c r="J118" s="19"/>
      <c r="K118" s="19"/>
      <c r="L118" s="20"/>
      <c r="M118" s="20"/>
      <c r="N118" s="20"/>
      <c r="O118" s="20"/>
    </row>
    <row r="119" spans="3:15" x14ac:dyDescent="0.25">
      <c r="C119" s="19"/>
      <c r="E119" s="20"/>
      <c r="F119" s="20"/>
      <c r="G119" s="20"/>
      <c r="H119" s="32"/>
      <c r="I119" s="32"/>
      <c r="J119" s="19"/>
      <c r="K119" s="19"/>
      <c r="L119" s="20"/>
      <c r="M119" s="20"/>
      <c r="N119" s="20"/>
      <c r="O119" s="20"/>
    </row>
    <row r="120" spans="3:15" x14ac:dyDescent="0.25">
      <c r="C120" s="19"/>
      <c r="E120" s="20"/>
      <c r="F120" s="20"/>
      <c r="G120" s="20"/>
      <c r="H120" s="32"/>
      <c r="I120" s="32"/>
      <c r="J120" s="19"/>
      <c r="K120" s="19"/>
      <c r="L120" s="20"/>
      <c r="M120" s="20"/>
      <c r="N120" s="20"/>
      <c r="O120" s="20"/>
    </row>
    <row r="121" spans="3:15" x14ac:dyDescent="0.25">
      <c r="C121" s="19"/>
      <c r="E121" s="20"/>
      <c r="F121" s="20"/>
      <c r="G121" s="20"/>
      <c r="H121" s="32"/>
      <c r="I121" s="32"/>
      <c r="J121" s="19"/>
      <c r="K121" s="19"/>
      <c r="L121" s="20"/>
      <c r="M121" s="20"/>
      <c r="N121" s="20"/>
      <c r="O121" s="20"/>
    </row>
    <row r="122" spans="3:15" x14ac:dyDescent="0.25">
      <c r="C122" s="19"/>
      <c r="E122" s="20"/>
      <c r="F122" s="20"/>
      <c r="G122" s="20"/>
      <c r="H122" s="32"/>
      <c r="I122" s="32"/>
      <c r="J122" s="19"/>
      <c r="K122" s="19"/>
      <c r="L122" s="20"/>
      <c r="M122" s="20"/>
      <c r="N122" s="20"/>
      <c r="O122" s="20"/>
    </row>
    <row r="123" spans="3:15" x14ac:dyDescent="0.25">
      <c r="C123" s="19"/>
      <c r="E123" s="20"/>
      <c r="F123" s="20"/>
      <c r="G123" s="20"/>
      <c r="H123" s="32"/>
      <c r="I123" s="32"/>
      <c r="J123" s="19"/>
      <c r="K123" s="19"/>
      <c r="L123" s="20"/>
      <c r="M123" s="20"/>
      <c r="N123" s="20"/>
      <c r="O123" s="20"/>
    </row>
    <row r="124" spans="3:15" x14ac:dyDescent="0.25">
      <c r="C124" s="19"/>
      <c r="E124" s="20"/>
      <c r="F124" s="20"/>
      <c r="G124" s="20"/>
      <c r="H124" s="32"/>
      <c r="I124" s="32"/>
      <c r="J124" s="19"/>
      <c r="K124" s="19"/>
      <c r="L124" s="20"/>
      <c r="M124" s="20"/>
      <c r="N124" s="20"/>
      <c r="O124" s="20"/>
    </row>
    <row r="125" spans="3:15" x14ac:dyDescent="0.25">
      <c r="C125" s="19"/>
      <c r="E125" s="20"/>
      <c r="F125" s="20"/>
      <c r="G125" s="20"/>
      <c r="H125" s="32"/>
      <c r="I125" s="32"/>
      <c r="J125" s="19"/>
      <c r="K125" s="19"/>
      <c r="L125" s="20"/>
      <c r="M125" s="20"/>
      <c r="N125" s="20"/>
      <c r="O125" s="20"/>
    </row>
    <row r="126" spans="3:15" x14ac:dyDescent="0.25">
      <c r="C126" s="19"/>
      <c r="E126" s="20"/>
      <c r="F126" s="20"/>
      <c r="G126" s="20"/>
      <c r="H126" s="32"/>
      <c r="I126" s="32"/>
      <c r="J126" s="19"/>
      <c r="K126" s="19"/>
      <c r="L126" s="20"/>
      <c r="M126" s="20"/>
      <c r="N126" s="20"/>
      <c r="O126" s="20"/>
    </row>
    <row r="127" spans="3:15" x14ac:dyDescent="0.25">
      <c r="C127" s="19"/>
      <c r="E127" s="20"/>
      <c r="F127" s="20"/>
      <c r="G127" s="20"/>
      <c r="H127" s="32"/>
      <c r="I127" s="32"/>
      <c r="J127" s="19"/>
      <c r="K127" s="19"/>
      <c r="L127" s="20"/>
      <c r="M127" s="20"/>
      <c r="N127" s="20"/>
      <c r="O127" s="20"/>
    </row>
    <row r="128" spans="3:15" x14ac:dyDescent="0.25">
      <c r="C128" s="19"/>
      <c r="E128" s="20"/>
      <c r="F128" s="20"/>
      <c r="G128" s="20"/>
      <c r="H128" s="32"/>
      <c r="I128" s="32"/>
      <c r="J128" s="19"/>
      <c r="K128" s="19"/>
      <c r="L128" s="20"/>
      <c r="M128" s="20"/>
      <c r="N128" s="20"/>
      <c r="O128" s="20"/>
    </row>
    <row r="129" spans="3:15" x14ac:dyDescent="0.25">
      <c r="C129" s="19"/>
      <c r="E129" s="20"/>
      <c r="F129" s="20"/>
      <c r="G129" s="20"/>
      <c r="H129" s="32"/>
      <c r="I129" s="32"/>
      <c r="J129" s="19"/>
      <c r="K129" s="19"/>
      <c r="L129" s="20"/>
      <c r="M129" s="20"/>
      <c r="N129" s="20"/>
      <c r="O129" s="20"/>
    </row>
    <row r="130" spans="3:15" x14ac:dyDescent="0.25">
      <c r="C130" s="19"/>
      <c r="E130" s="20"/>
      <c r="F130" s="20"/>
      <c r="G130" s="20"/>
      <c r="H130" s="32"/>
      <c r="I130" s="32"/>
      <c r="J130" s="19"/>
      <c r="K130" s="19"/>
      <c r="L130" s="20"/>
      <c r="M130" s="20"/>
      <c r="N130" s="20"/>
      <c r="O130" s="20"/>
    </row>
    <row r="131" spans="3:15" x14ac:dyDescent="0.25">
      <c r="C131" s="19"/>
      <c r="E131" s="20"/>
      <c r="F131" s="20"/>
      <c r="G131" s="20"/>
      <c r="H131" s="32"/>
      <c r="I131" s="32"/>
      <c r="J131" s="19"/>
      <c r="K131" s="19"/>
      <c r="L131" s="20"/>
      <c r="M131" s="20"/>
      <c r="N131" s="20"/>
      <c r="O131" s="20"/>
    </row>
    <row r="132" spans="3:15" x14ac:dyDescent="0.25">
      <c r="C132" s="19"/>
      <c r="E132" s="20"/>
      <c r="F132" s="20"/>
      <c r="G132" s="20"/>
      <c r="H132" s="32"/>
      <c r="I132" s="32"/>
      <c r="J132" s="19"/>
      <c r="K132" s="19"/>
      <c r="L132" s="20"/>
      <c r="M132" s="20"/>
      <c r="N132" s="20"/>
      <c r="O132" s="20"/>
    </row>
    <row r="133" spans="3:15" x14ac:dyDescent="0.25">
      <c r="C133" s="19"/>
      <c r="E133" s="20"/>
      <c r="F133" s="20"/>
      <c r="G133" s="20"/>
      <c r="H133" s="32"/>
      <c r="I133" s="32"/>
      <c r="J133" s="19"/>
      <c r="K133" s="19"/>
      <c r="L133" s="20"/>
      <c r="M133" s="20"/>
      <c r="N133" s="20"/>
      <c r="O133" s="20"/>
    </row>
    <row r="134" spans="3:15" x14ac:dyDescent="0.25">
      <c r="C134" s="19"/>
      <c r="E134" s="20"/>
      <c r="F134" s="20"/>
      <c r="G134" s="20"/>
      <c r="H134" s="32"/>
      <c r="I134" s="32"/>
      <c r="J134" s="19"/>
      <c r="K134" s="19"/>
      <c r="L134" s="20"/>
      <c r="M134" s="20"/>
      <c r="N134" s="20"/>
      <c r="O134" s="20"/>
    </row>
    <row r="135" spans="3:15" x14ac:dyDescent="0.25">
      <c r="C135" s="19"/>
      <c r="E135" s="20"/>
      <c r="F135" s="20"/>
      <c r="G135" s="20"/>
      <c r="H135" s="32"/>
      <c r="I135" s="32"/>
      <c r="J135" s="19"/>
      <c r="K135" s="19"/>
      <c r="L135" s="20"/>
      <c r="M135" s="20"/>
      <c r="N135" s="20"/>
      <c r="O135" s="20"/>
    </row>
    <row r="136" spans="3:15" x14ac:dyDescent="0.25">
      <c r="C136" s="19"/>
      <c r="E136" s="20"/>
      <c r="F136" s="20"/>
      <c r="G136" s="20"/>
      <c r="H136" s="32"/>
      <c r="I136" s="32"/>
      <c r="J136" s="19"/>
      <c r="K136" s="19"/>
      <c r="L136" s="20"/>
      <c r="M136" s="20"/>
      <c r="N136" s="20"/>
      <c r="O136" s="20"/>
    </row>
    <row r="137" spans="3:15" x14ac:dyDescent="0.25">
      <c r="C137" s="19"/>
      <c r="E137" s="20"/>
      <c r="F137" s="20"/>
      <c r="G137" s="20"/>
      <c r="H137" s="32"/>
      <c r="I137" s="32"/>
      <c r="J137" s="19"/>
      <c r="K137" s="19"/>
      <c r="L137" s="20"/>
      <c r="M137" s="20"/>
      <c r="N137" s="20"/>
      <c r="O137" s="20"/>
    </row>
    <row r="138" spans="3:15" x14ac:dyDescent="0.25">
      <c r="C138" s="19"/>
      <c r="E138" s="20"/>
      <c r="F138" s="20"/>
      <c r="G138" s="20"/>
      <c r="H138" s="32"/>
      <c r="I138" s="32"/>
      <c r="J138" s="19"/>
      <c r="K138" s="19"/>
      <c r="L138" s="20"/>
      <c r="M138" s="20"/>
      <c r="N138" s="20"/>
      <c r="O138" s="20"/>
    </row>
    <row r="139" spans="3:15" x14ac:dyDescent="0.25">
      <c r="C139" s="19"/>
      <c r="E139" s="20"/>
      <c r="F139" s="20"/>
      <c r="G139" s="20"/>
      <c r="H139" s="32"/>
      <c r="I139" s="32"/>
      <c r="J139" s="19"/>
      <c r="K139" s="19"/>
      <c r="L139" s="20"/>
      <c r="M139" s="20"/>
      <c r="N139" s="20"/>
      <c r="O139" s="20"/>
    </row>
    <row r="140" spans="3:15" x14ac:dyDescent="0.25">
      <c r="C140" s="19"/>
      <c r="E140" s="20"/>
      <c r="F140" s="20"/>
      <c r="G140" s="20"/>
      <c r="H140" s="32"/>
      <c r="I140" s="32"/>
      <c r="J140" s="19"/>
      <c r="K140" s="19"/>
      <c r="L140" s="20"/>
      <c r="M140" s="20"/>
      <c r="N140" s="20"/>
      <c r="O140" s="20"/>
    </row>
    <row r="141" spans="3:15" x14ac:dyDescent="0.25">
      <c r="C141" s="19"/>
      <c r="E141" s="20"/>
      <c r="F141" s="20"/>
      <c r="G141" s="20"/>
      <c r="H141" s="32"/>
      <c r="I141" s="32"/>
      <c r="J141" s="19"/>
      <c r="K141" s="19"/>
      <c r="L141" s="20"/>
      <c r="M141" s="20"/>
      <c r="N141" s="20"/>
      <c r="O141" s="20"/>
    </row>
    <row r="142" spans="3:15" x14ac:dyDescent="0.25">
      <c r="C142" s="19"/>
      <c r="E142" s="20"/>
      <c r="F142" s="20"/>
      <c r="G142" s="20"/>
      <c r="H142" s="32"/>
      <c r="I142" s="32"/>
      <c r="J142" s="19"/>
      <c r="K142" s="19"/>
      <c r="L142" s="20"/>
      <c r="M142" s="20"/>
      <c r="N142" s="20"/>
      <c r="O142" s="20"/>
    </row>
    <row r="143" spans="3:15" x14ac:dyDescent="0.25">
      <c r="C143" s="19"/>
      <c r="E143" s="20"/>
      <c r="F143" s="20"/>
      <c r="G143" s="20"/>
      <c r="H143" s="32"/>
      <c r="I143" s="32"/>
      <c r="J143" s="19"/>
      <c r="K143" s="19"/>
      <c r="L143" s="20"/>
      <c r="M143" s="20"/>
      <c r="N143" s="20"/>
      <c r="O143" s="20"/>
    </row>
    <row r="144" spans="3:15" x14ac:dyDescent="0.25">
      <c r="C144" s="19"/>
      <c r="E144" s="20"/>
      <c r="F144" s="20"/>
      <c r="G144" s="20"/>
      <c r="H144" s="32"/>
      <c r="I144" s="32"/>
      <c r="J144" s="19"/>
      <c r="K144" s="19"/>
      <c r="L144" s="20"/>
      <c r="M144" s="20"/>
      <c r="N144" s="20"/>
      <c r="O144" s="20"/>
    </row>
    <row r="145" spans="3:15" x14ac:dyDescent="0.25">
      <c r="C145" s="19"/>
      <c r="E145" s="20"/>
      <c r="F145" s="20"/>
      <c r="G145" s="20"/>
      <c r="H145" s="32"/>
      <c r="I145" s="32"/>
      <c r="J145" s="19"/>
      <c r="K145" s="19"/>
      <c r="L145" s="20"/>
      <c r="M145" s="20"/>
      <c r="N145" s="20"/>
      <c r="O145" s="20"/>
    </row>
    <row r="146" spans="3:15" x14ac:dyDescent="0.25">
      <c r="C146" s="19"/>
      <c r="E146" s="20"/>
      <c r="F146" s="20"/>
      <c r="G146" s="20"/>
      <c r="H146" s="32"/>
      <c r="I146" s="32"/>
      <c r="J146" s="19"/>
      <c r="K146" s="19"/>
      <c r="L146" s="20"/>
      <c r="M146" s="20"/>
      <c r="N146" s="20"/>
      <c r="O146" s="20"/>
    </row>
    <row r="147" spans="3:15" x14ac:dyDescent="0.25">
      <c r="C147" s="19"/>
      <c r="E147" s="20"/>
      <c r="F147" s="20"/>
      <c r="G147" s="20"/>
      <c r="H147" s="32"/>
      <c r="I147" s="32"/>
      <c r="J147" s="19"/>
      <c r="K147" s="19"/>
      <c r="L147" s="20"/>
      <c r="M147" s="20"/>
      <c r="N147" s="20"/>
      <c r="O147" s="20"/>
    </row>
    <row r="148" spans="3:15" x14ac:dyDescent="0.25">
      <c r="C148" s="19"/>
      <c r="E148" s="20"/>
      <c r="F148" s="20"/>
      <c r="G148" s="20"/>
      <c r="H148" s="32"/>
      <c r="I148" s="32"/>
      <c r="J148" s="19"/>
      <c r="K148" s="19"/>
      <c r="L148" s="20"/>
      <c r="M148" s="20"/>
      <c r="N148" s="20"/>
      <c r="O148" s="20"/>
    </row>
    <row r="149" spans="3:15" x14ac:dyDescent="0.25">
      <c r="C149" s="19"/>
      <c r="E149" s="20"/>
      <c r="F149" s="20"/>
      <c r="G149" s="20"/>
      <c r="H149" s="32"/>
      <c r="I149" s="32"/>
      <c r="J149" s="19"/>
      <c r="K149" s="19"/>
      <c r="L149" s="20"/>
      <c r="M149" s="20"/>
      <c r="N149" s="20"/>
      <c r="O149" s="20"/>
    </row>
    <row r="150" spans="3:15" x14ac:dyDescent="0.25">
      <c r="C150" s="19"/>
      <c r="E150" s="20"/>
      <c r="F150" s="20"/>
      <c r="G150" s="20"/>
      <c r="H150" s="32"/>
      <c r="I150" s="32"/>
      <c r="J150" s="19"/>
      <c r="K150" s="19"/>
      <c r="L150" s="20"/>
      <c r="M150" s="20"/>
      <c r="N150" s="20"/>
      <c r="O150" s="20"/>
    </row>
    <row r="151" spans="3:15" x14ac:dyDescent="0.25">
      <c r="C151" s="19"/>
      <c r="E151" s="20"/>
      <c r="F151" s="20"/>
      <c r="G151" s="20"/>
      <c r="H151" s="32"/>
      <c r="I151" s="32"/>
      <c r="J151" s="19"/>
      <c r="K151" s="19"/>
      <c r="L151" s="20"/>
      <c r="M151" s="20"/>
      <c r="N151" s="20"/>
      <c r="O151" s="20"/>
    </row>
    <row r="152" spans="3:15" x14ac:dyDescent="0.25">
      <c r="C152" s="19"/>
      <c r="E152" s="20"/>
      <c r="F152" s="20"/>
      <c r="G152" s="20"/>
      <c r="H152" s="32"/>
      <c r="I152" s="32"/>
      <c r="J152" s="19"/>
      <c r="K152" s="19"/>
      <c r="L152" s="20"/>
      <c r="M152" s="20"/>
      <c r="N152" s="20"/>
      <c r="O152" s="20"/>
    </row>
    <row r="153" spans="3:15" x14ac:dyDescent="0.25">
      <c r="C153" s="19"/>
      <c r="E153" s="20"/>
      <c r="F153" s="20"/>
      <c r="G153" s="20"/>
      <c r="H153" s="32"/>
      <c r="I153" s="32"/>
      <c r="J153" s="19"/>
      <c r="K153" s="19"/>
      <c r="L153" s="20"/>
      <c r="M153" s="20"/>
      <c r="N153" s="20"/>
      <c r="O153" s="20"/>
    </row>
    <row r="154" spans="3:15" x14ac:dyDescent="0.25">
      <c r="C154" s="19"/>
      <c r="E154" s="20"/>
      <c r="F154" s="20"/>
      <c r="G154" s="20"/>
      <c r="H154" s="32"/>
      <c r="I154" s="32"/>
      <c r="J154" s="19"/>
      <c r="K154" s="19"/>
      <c r="L154" s="20"/>
      <c r="M154" s="20"/>
      <c r="N154" s="20"/>
      <c r="O154" s="20"/>
    </row>
    <row r="155" spans="3:15" x14ac:dyDescent="0.25">
      <c r="C155" s="19"/>
      <c r="E155" s="20"/>
      <c r="F155" s="20"/>
      <c r="G155" s="20"/>
      <c r="H155" s="32"/>
      <c r="I155" s="32"/>
      <c r="J155" s="19"/>
      <c r="K155" s="19"/>
      <c r="L155" s="20"/>
      <c r="M155" s="20"/>
      <c r="N155" s="20"/>
      <c r="O155" s="20"/>
    </row>
    <row r="156" spans="3:15" x14ac:dyDescent="0.25">
      <c r="C156" s="19"/>
      <c r="E156" s="20"/>
      <c r="F156" s="20"/>
      <c r="G156" s="20"/>
      <c r="H156" s="32"/>
      <c r="I156" s="32"/>
      <c r="J156" s="19"/>
      <c r="K156" s="19"/>
      <c r="L156" s="20"/>
      <c r="M156" s="20"/>
      <c r="N156" s="20"/>
      <c r="O156" s="20"/>
    </row>
    <row r="157" spans="3:15" x14ac:dyDescent="0.25">
      <c r="C157" s="19"/>
      <c r="E157" s="20"/>
      <c r="F157" s="20"/>
      <c r="G157" s="20"/>
      <c r="H157" s="32"/>
      <c r="I157" s="32"/>
      <c r="J157" s="19"/>
      <c r="K157" s="19"/>
      <c r="L157" s="20"/>
      <c r="M157" s="20"/>
      <c r="N157" s="20"/>
      <c r="O157" s="20"/>
    </row>
    <row r="158" spans="3:15" x14ac:dyDescent="0.25">
      <c r="C158" s="19"/>
      <c r="E158" s="20"/>
      <c r="F158" s="20"/>
      <c r="G158" s="20"/>
      <c r="H158" s="32"/>
      <c r="I158" s="32"/>
      <c r="J158" s="19"/>
      <c r="K158" s="19"/>
      <c r="L158" s="20"/>
      <c r="M158" s="20"/>
      <c r="N158" s="20"/>
      <c r="O158" s="20"/>
    </row>
    <row r="159" spans="3:15" x14ac:dyDescent="0.25">
      <c r="C159" s="19"/>
      <c r="E159" s="20"/>
      <c r="F159" s="20"/>
      <c r="G159" s="20"/>
      <c r="H159" s="32"/>
      <c r="I159" s="32"/>
      <c r="J159" s="19"/>
      <c r="K159" s="19"/>
      <c r="L159" s="20"/>
      <c r="M159" s="20"/>
      <c r="N159" s="20"/>
      <c r="O159" s="20"/>
    </row>
    <row r="160" spans="3:15" x14ac:dyDescent="0.25">
      <c r="C160" s="19"/>
      <c r="E160" s="20"/>
      <c r="F160" s="20"/>
      <c r="G160" s="20"/>
      <c r="H160" s="32"/>
      <c r="I160" s="32"/>
      <c r="J160" s="19"/>
      <c r="K160" s="19"/>
      <c r="L160" s="20"/>
      <c r="M160" s="20"/>
      <c r="N160" s="20"/>
      <c r="O160" s="20"/>
    </row>
    <row r="161" spans="3:15" x14ac:dyDescent="0.25">
      <c r="C161" s="19"/>
      <c r="E161" s="20"/>
      <c r="F161" s="20"/>
      <c r="G161" s="20"/>
      <c r="H161" s="32"/>
      <c r="I161" s="32"/>
      <c r="J161" s="19"/>
      <c r="K161" s="19"/>
      <c r="L161" s="20"/>
      <c r="M161" s="20"/>
      <c r="N161" s="20"/>
      <c r="O161" s="20"/>
    </row>
    <row r="162" spans="3:15" x14ac:dyDescent="0.25">
      <c r="C162" s="19"/>
      <c r="E162" s="20"/>
      <c r="F162" s="20"/>
      <c r="G162" s="20"/>
      <c r="H162" s="32"/>
      <c r="I162" s="32"/>
      <c r="J162" s="19"/>
      <c r="K162" s="19"/>
      <c r="L162" s="20"/>
      <c r="M162" s="20"/>
      <c r="N162" s="20"/>
      <c r="O162" s="20"/>
    </row>
    <row r="163" spans="3:15" x14ac:dyDescent="0.25">
      <c r="C163" s="19"/>
      <c r="E163" s="20"/>
      <c r="F163" s="20"/>
      <c r="G163" s="20"/>
      <c r="H163" s="32"/>
      <c r="I163" s="32"/>
      <c r="J163" s="19"/>
      <c r="K163" s="19"/>
      <c r="L163" s="20"/>
      <c r="M163" s="20"/>
      <c r="N163" s="20"/>
      <c r="O163" s="20"/>
    </row>
    <row r="164" spans="3:15" x14ac:dyDescent="0.25">
      <c r="C164" s="19"/>
      <c r="E164" s="20"/>
      <c r="F164" s="20"/>
      <c r="G164" s="20"/>
      <c r="H164" s="32"/>
      <c r="I164" s="32"/>
      <c r="J164" s="19"/>
      <c r="K164" s="19"/>
      <c r="L164" s="20"/>
      <c r="M164" s="20"/>
      <c r="N164" s="20"/>
      <c r="O164" s="20"/>
    </row>
    <row r="165" spans="3:15" x14ac:dyDescent="0.25">
      <c r="C165" s="19"/>
      <c r="E165" s="20"/>
      <c r="F165" s="20"/>
      <c r="G165" s="20"/>
      <c r="H165" s="32"/>
      <c r="I165" s="32"/>
      <c r="J165" s="19"/>
      <c r="K165" s="19"/>
      <c r="L165" s="20"/>
      <c r="M165" s="20"/>
      <c r="N165" s="20"/>
      <c r="O165" s="20"/>
    </row>
    <row r="166" spans="3:15" x14ac:dyDescent="0.25">
      <c r="C166" s="19"/>
      <c r="E166" s="20"/>
      <c r="F166" s="20"/>
      <c r="G166" s="20"/>
      <c r="H166" s="32"/>
      <c r="I166" s="32"/>
      <c r="J166" s="19"/>
      <c r="K166" s="19"/>
      <c r="L166" s="20"/>
      <c r="M166" s="20"/>
      <c r="N166" s="20"/>
      <c r="O166" s="20"/>
    </row>
    <row r="167" spans="3:15" x14ac:dyDescent="0.25">
      <c r="C167" s="19"/>
      <c r="E167" s="20"/>
      <c r="F167" s="20"/>
      <c r="G167" s="20"/>
      <c r="H167" s="32"/>
      <c r="I167" s="32"/>
      <c r="J167" s="19"/>
      <c r="K167" s="19"/>
      <c r="L167" s="20"/>
      <c r="M167" s="20"/>
      <c r="N167" s="20"/>
      <c r="O167" s="20"/>
    </row>
    <row r="168" spans="3:15" x14ac:dyDescent="0.25">
      <c r="C168" s="19"/>
      <c r="E168" s="20"/>
      <c r="F168" s="20"/>
      <c r="G168" s="20"/>
      <c r="H168" s="32"/>
      <c r="I168" s="32"/>
      <c r="J168" s="19"/>
      <c r="K168" s="19"/>
      <c r="L168" s="20"/>
      <c r="M168" s="20"/>
      <c r="N168" s="20"/>
      <c r="O168" s="20"/>
    </row>
    <row r="169" spans="3:15" x14ac:dyDescent="0.25">
      <c r="C169" s="19"/>
      <c r="E169" s="20"/>
      <c r="F169" s="20"/>
      <c r="G169" s="20"/>
      <c r="H169" s="32"/>
      <c r="I169" s="32"/>
      <c r="J169" s="19"/>
      <c r="K169" s="19"/>
      <c r="L169" s="20"/>
      <c r="M169" s="20"/>
      <c r="N169" s="20"/>
      <c r="O169" s="20"/>
    </row>
    <row r="170" spans="3:15" x14ac:dyDescent="0.25">
      <c r="C170" s="19"/>
      <c r="E170" s="20"/>
      <c r="F170" s="20"/>
      <c r="G170" s="20"/>
      <c r="H170" s="32"/>
      <c r="I170" s="32"/>
      <c r="J170" s="19"/>
      <c r="K170" s="19"/>
      <c r="L170" s="20"/>
      <c r="M170" s="20"/>
      <c r="N170" s="20"/>
      <c r="O170" s="20"/>
    </row>
    <row r="171" spans="3:15" x14ac:dyDescent="0.25">
      <c r="C171" s="19"/>
      <c r="E171" s="20"/>
      <c r="F171" s="20"/>
      <c r="G171" s="20"/>
      <c r="H171" s="32"/>
      <c r="I171" s="32"/>
      <c r="J171" s="19"/>
      <c r="K171" s="19"/>
      <c r="L171" s="20"/>
      <c r="M171" s="20"/>
      <c r="N171" s="20"/>
      <c r="O171" s="20"/>
    </row>
    <row r="172" spans="3:15" x14ac:dyDescent="0.25">
      <c r="C172" s="19"/>
      <c r="E172" s="20"/>
      <c r="F172" s="20"/>
      <c r="G172" s="20"/>
      <c r="H172" s="32"/>
      <c r="I172" s="32"/>
      <c r="J172" s="19"/>
      <c r="K172" s="19"/>
      <c r="L172" s="20"/>
      <c r="M172" s="20"/>
      <c r="N172" s="20"/>
      <c r="O172" s="20"/>
    </row>
    <row r="173" spans="3:15" x14ac:dyDescent="0.25">
      <c r="C173" s="19"/>
      <c r="E173" s="20"/>
      <c r="F173" s="20"/>
      <c r="G173" s="20"/>
      <c r="H173" s="32"/>
      <c r="I173" s="32"/>
      <c r="J173" s="19"/>
      <c r="K173" s="19"/>
      <c r="L173" s="20"/>
      <c r="M173" s="20"/>
      <c r="N173" s="20"/>
      <c r="O173" s="20"/>
    </row>
    <row r="174" spans="3:15" x14ac:dyDescent="0.25">
      <c r="C174" s="19"/>
      <c r="E174" s="20"/>
      <c r="F174" s="20"/>
      <c r="G174" s="20"/>
      <c r="H174" s="32"/>
      <c r="I174" s="32"/>
      <c r="J174" s="19"/>
      <c r="K174" s="19"/>
      <c r="L174" s="20"/>
      <c r="M174" s="20"/>
      <c r="N174" s="20"/>
      <c r="O174" s="20"/>
    </row>
    <row r="175" spans="3:15" x14ac:dyDescent="0.25">
      <c r="C175" s="19"/>
      <c r="E175" s="20"/>
      <c r="F175" s="20"/>
      <c r="G175" s="20"/>
      <c r="H175" s="32"/>
      <c r="I175" s="32"/>
      <c r="J175" s="19"/>
      <c r="K175" s="19"/>
      <c r="L175" s="20"/>
      <c r="M175" s="20"/>
      <c r="N175" s="20"/>
      <c r="O175" s="20"/>
    </row>
    <row r="176" spans="3:15" x14ac:dyDescent="0.25">
      <c r="C176" s="19"/>
      <c r="E176" s="20"/>
      <c r="F176" s="20"/>
      <c r="G176" s="20"/>
      <c r="H176" s="32"/>
      <c r="I176" s="32"/>
      <c r="J176" s="19"/>
      <c r="K176" s="19"/>
      <c r="L176" s="20"/>
      <c r="M176" s="20"/>
      <c r="N176" s="20"/>
      <c r="O176" s="20"/>
    </row>
    <row r="177" spans="3:15" x14ac:dyDescent="0.25">
      <c r="C177" s="19"/>
      <c r="E177" s="20"/>
      <c r="F177" s="20"/>
      <c r="G177" s="20"/>
      <c r="H177" s="32"/>
      <c r="I177" s="32"/>
      <c r="J177" s="19"/>
      <c r="K177" s="19"/>
      <c r="L177" s="20"/>
      <c r="M177" s="20"/>
      <c r="N177" s="20"/>
      <c r="O177" s="20"/>
    </row>
    <row r="178" spans="3:15" x14ac:dyDescent="0.25">
      <c r="C178" s="19"/>
      <c r="E178" s="20"/>
      <c r="F178" s="20"/>
      <c r="G178" s="20"/>
      <c r="H178" s="32"/>
      <c r="I178" s="32"/>
      <c r="J178" s="19"/>
      <c r="K178" s="19"/>
      <c r="L178" s="20"/>
      <c r="M178" s="20"/>
      <c r="N178" s="20"/>
      <c r="O178" s="20"/>
    </row>
    <row r="179" spans="3:15" x14ac:dyDescent="0.25">
      <c r="C179" s="19"/>
      <c r="E179" s="20"/>
      <c r="F179" s="20"/>
      <c r="G179" s="20"/>
      <c r="H179" s="32"/>
      <c r="I179" s="32"/>
      <c r="J179" s="19"/>
      <c r="K179" s="19"/>
      <c r="L179" s="20"/>
      <c r="M179" s="20"/>
      <c r="N179" s="20"/>
      <c r="O179" s="20"/>
    </row>
    <row r="180" spans="3:15" x14ac:dyDescent="0.25">
      <c r="C180" s="19"/>
      <c r="E180" s="20"/>
      <c r="F180" s="20"/>
      <c r="G180" s="20"/>
      <c r="H180" s="32"/>
      <c r="I180" s="32"/>
      <c r="J180" s="19"/>
      <c r="K180" s="19"/>
      <c r="L180" s="20"/>
      <c r="M180" s="20"/>
      <c r="N180" s="20"/>
      <c r="O180" s="20"/>
    </row>
    <row r="181" spans="3:15" x14ac:dyDescent="0.25">
      <c r="C181" s="19"/>
      <c r="E181" s="20"/>
      <c r="F181" s="20"/>
      <c r="G181" s="20"/>
      <c r="H181" s="32"/>
      <c r="I181" s="32"/>
      <c r="J181" s="19"/>
      <c r="K181" s="19"/>
      <c r="L181" s="20"/>
      <c r="M181" s="20"/>
      <c r="N181" s="20"/>
      <c r="O181" s="20"/>
    </row>
    <row r="182" spans="3:15" x14ac:dyDescent="0.25">
      <c r="C182" s="19"/>
      <c r="E182" s="20"/>
      <c r="F182" s="20"/>
      <c r="G182" s="20"/>
      <c r="H182" s="32"/>
      <c r="I182" s="32"/>
      <c r="J182" s="19"/>
      <c r="K182" s="19"/>
      <c r="L182" s="20"/>
      <c r="M182" s="20"/>
      <c r="N182" s="20"/>
      <c r="O182" s="20"/>
    </row>
    <row r="183" spans="3:15" x14ac:dyDescent="0.25">
      <c r="C183" s="19"/>
      <c r="E183" s="20"/>
      <c r="F183" s="20"/>
      <c r="G183" s="20"/>
      <c r="H183" s="32"/>
      <c r="I183" s="32"/>
      <c r="J183" s="19"/>
      <c r="K183" s="19"/>
      <c r="L183" s="20"/>
      <c r="M183" s="20"/>
      <c r="N183" s="20"/>
      <c r="O183" s="20"/>
    </row>
    <row r="184" spans="3:15" x14ac:dyDescent="0.25">
      <c r="C184" s="19"/>
      <c r="E184" s="20"/>
      <c r="F184" s="20"/>
      <c r="G184" s="20"/>
      <c r="H184" s="32"/>
      <c r="I184" s="32"/>
      <c r="J184" s="19"/>
      <c r="K184" s="19"/>
      <c r="L184" s="20"/>
      <c r="M184" s="20"/>
      <c r="N184" s="20"/>
      <c r="O184" s="20"/>
    </row>
    <row r="185" spans="3:15" x14ac:dyDescent="0.25">
      <c r="C185" s="19"/>
      <c r="E185" s="20"/>
      <c r="F185" s="20"/>
      <c r="G185" s="20"/>
      <c r="H185" s="32"/>
      <c r="I185" s="32"/>
      <c r="J185" s="19"/>
      <c r="K185" s="19"/>
      <c r="L185" s="20"/>
      <c r="M185" s="20"/>
      <c r="N185" s="20"/>
      <c r="O185" s="20"/>
    </row>
    <row r="186" spans="3:15" x14ac:dyDescent="0.25">
      <c r="C186" s="19"/>
      <c r="E186" s="20"/>
      <c r="F186" s="20"/>
      <c r="G186" s="20"/>
      <c r="H186" s="32"/>
      <c r="I186" s="32"/>
      <c r="J186" s="19"/>
      <c r="K186" s="19"/>
      <c r="L186" s="20"/>
      <c r="M186" s="20"/>
      <c r="N186" s="20"/>
      <c r="O186" s="20"/>
    </row>
    <row r="187" spans="3:15" x14ac:dyDescent="0.25">
      <c r="C187" s="19"/>
      <c r="E187" s="20"/>
      <c r="F187" s="20"/>
      <c r="G187" s="20"/>
      <c r="H187" s="32"/>
      <c r="I187" s="32"/>
      <c r="J187" s="19"/>
      <c r="K187" s="19"/>
      <c r="L187" s="20"/>
      <c r="M187" s="20"/>
      <c r="N187" s="20"/>
      <c r="O187" s="20"/>
    </row>
    <row r="188" spans="3:15" x14ac:dyDescent="0.25">
      <c r="C188" s="19"/>
      <c r="E188" s="20"/>
      <c r="F188" s="20"/>
      <c r="G188" s="20"/>
      <c r="H188" s="32"/>
      <c r="I188" s="32"/>
      <c r="J188" s="19"/>
      <c r="K188" s="19"/>
      <c r="L188" s="20"/>
      <c r="M188" s="20"/>
      <c r="N188" s="20"/>
      <c r="O188" s="20"/>
    </row>
    <row r="189" spans="3:15" x14ac:dyDescent="0.25">
      <c r="C189" s="19"/>
      <c r="E189" s="20"/>
      <c r="F189" s="20"/>
      <c r="G189" s="20"/>
      <c r="H189" s="32"/>
      <c r="I189" s="32"/>
      <c r="J189" s="19"/>
      <c r="K189" s="19"/>
      <c r="L189" s="20"/>
      <c r="M189" s="20"/>
      <c r="N189" s="20"/>
      <c r="O189" s="20"/>
    </row>
    <row r="190" spans="3:15" x14ac:dyDescent="0.25">
      <c r="C190" s="19"/>
      <c r="E190" s="20"/>
      <c r="F190" s="20"/>
      <c r="G190" s="20"/>
      <c r="H190" s="32"/>
      <c r="I190" s="32"/>
      <c r="J190" s="19"/>
      <c r="K190" s="19"/>
      <c r="L190" s="20"/>
      <c r="M190" s="20"/>
      <c r="N190" s="20"/>
      <c r="O190" s="20"/>
    </row>
    <row r="191" spans="3:15" x14ac:dyDescent="0.25">
      <c r="C191" s="19"/>
      <c r="E191" s="20"/>
      <c r="F191" s="20"/>
      <c r="G191" s="20"/>
      <c r="H191" s="32"/>
      <c r="I191" s="32"/>
      <c r="J191" s="19"/>
      <c r="K191" s="19"/>
      <c r="L191" s="20"/>
      <c r="M191" s="20"/>
      <c r="N191" s="20"/>
      <c r="O191" s="20"/>
    </row>
    <row r="192" spans="3:15" x14ac:dyDescent="0.25">
      <c r="C192" s="19"/>
      <c r="E192" s="20"/>
      <c r="F192" s="20"/>
      <c r="G192" s="20"/>
      <c r="H192" s="32"/>
      <c r="I192" s="32"/>
      <c r="J192" s="19"/>
      <c r="K192" s="19"/>
      <c r="L192" s="20"/>
      <c r="M192" s="20"/>
      <c r="N192" s="20"/>
      <c r="O192" s="20"/>
    </row>
    <row r="193" spans="3:15" x14ac:dyDescent="0.25">
      <c r="C193" s="19"/>
      <c r="E193" s="20"/>
      <c r="F193" s="20"/>
      <c r="G193" s="20"/>
      <c r="H193" s="32"/>
      <c r="I193" s="32"/>
      <c r="J193" s="19"/>
      <c r="K193" s="19"/>
      <c r="L193" s="20"/>
      <c r="M193" s="20"/>
      <c r="N193" s="20"/>
      <c r="O193" s="20"/>
    </row>
    <row r="194" spans="3:15" x14ac:dyDescent="0.25">
      <c r="C194" s="19"/>
      <c r="E194" s="20"/>
      <c r="F194" s="20"/>
      <c r="G194" s="20"/>
      <c r="H194" s="32"/>
      <c r="I194" s="32"/>
      <c r="J194" s="19"/>
      <c r="K194" s="19"/>
      <c r="L194" s="20"/>
      <c r="M194" s="20"/>
      <c r="N194" s="20"/>
      <c r="O194" s="20"/>
    </row>
    <row r="195" spans="3:15" x14ac:dyDescent="0.25">
      <c r="C195" s="19"/>
      <c r="E195" s="20"/>
      <c r="F195" s="20"/>
      <c r="G195" s="20"/>
      <c r="H195" s="32"/>
      <c r="I195" s="32"/>
      <c r="J195" s="19"/>
      <c r="K195" s="19"/>
      <c r="L195" s="20"/>
      <c r="M195" s="20"/>
      <c r="N195" s="20"/>
      <c r="O195" s="20"/>
    </row>
    <row r="196" spans="3:15" x14ac:dyDescent="0.25">
      <c r="C196" s="19"/>
      <c r="E196" s="20"/>
      <c r="F196" s="20"/>
      <c r="G196" s="20"/>
      <c r="H196" s="32"/>
      <c r="I196" s="32"/>
      <c r="J196" s="19"/>
      <c r="K196" s="19"/>
      <c r="L196" s="20"/>
      <c r="M196" s="20"/>
      <c r="N196" s="20"/>
      <c r="O196" s="20"/>
    </row>
    <row r="197" spans="3:15" x14ac:dyDescent="0.25">
      <c r="C197" s="19"/>
      <c r="E197" s="20"/>
      <c r="F197" s="20"/>
      <c r="G197" s="20"/>
      <c r="H197" s="32"/>
      <c r="I197" s="32"/>
      <c r="J197" s="19"/>
      <c r="K197" s="19"/>
      <c r="L197" s="20"/>
      <c r="M197" s="20"/>
      <c r="N197" s="20"/>
      <c r="O197" s="20"/>
    </row>
    <row r="198" spans="3:15" x14ac:dyDescent="0.25">
      <c r="C198" s="19"/>
      <c r="E198" s="20"/>
      <c r="F198" s="20"/>
      <c r="G198" s="20"/>
      <c r="H198" s="32"/>
      <c r="I198" s="32"/>
      <c r="J198" s="19"/>
      <c r="K198" s="19"/>
      <c r="L198" s="20"/>
      <c r="M198" s="20"/>
      <c r="N198" s="20"/>
      <c r="O198" s="20"/>
    </row>
    <row r="199" spans="3:15" x14ac:dyDescent="0.25">
      <c r="C199" s="19"/>
      <c r="E199" s="20"/>
      <c r="F199" s="20"/>
      <c r="G199" s="20"/>
      <c r="H199" s="32"/>
      <c r="I199" s="32"/>
      <c r="J199" s="19"/>
      <c r="K199" s="19"/>
      <c r="L199" s="20"/>
      <c r="M199" s="20"/>
      <c r="N199" s="20"/>
      <c r="O199" s="20"/>
    </row>
    <row r="200" spans="3:15" x14ac:dyDescent="0.25">
      <c r="C200" s="19"/>
      <c r="E200" s="20"/>
      <c r="F200" s="20"/>
      <c r="G200" s="20"/>
      <c r="H200" s="32"/>
      <c r="I200" s="32"/>
      <c r="J200" s="19"/>
      <c r="K200" s="19"/>
      <c r="L200" s="20"/>
      <c r="M200" s="20"/>
      <c r="N200" s="20"/>
      <c r="O200" s="20"/>
    </row>
    <row r="201" spans="3:15" x14ac:dyDescent="0.25">
      <c r="C201" s="19"/>
      <c r="E201" s="20"/>
      <c r="F201" s="20"/>
      <c r="G201" s="20"/>
      <c r="H201" s="32"/>
      <c r="I201" s="32"/>
      <c r="J201" s="19"/>
      <c r="K201" s="19"/>
      <c r="L201" s="20"/>
      <c r="M201" s="20"/>
      <c r="N201" s="20"/>
      <c r="O201" s="20"/>
    </row>
    <row r="202" spans="3:15" x14ac:dyDescent="0.25">
      <c r="C202" s="19"/>
      <c r="E202" s="20"/>
      <c r="F202" s="20"/>
      <c r="G202" s="20"/>
      <c r="H202" s="32"/>
      <c r="I202" s="32"/>
      <c r="J202" s="19"/>
      <c r="K202" s="19"/>
      <c r="L202" s="20"/>
      <c r="M202" s="20"/>
      <c r="N202" s="20"/>
      <c r="O202" s="20"/>
    </row>
    <row r="203" spans="3:15" x14ac:dyDescent="0.25">
      <c r="C203" s="19"/>
      <c r="E203" s="20"/>
      <c r="F203" s="20"/>
      <c r="G203" s="20"/>
      <c r="H203" s="32"/>
      <c r="I203" s="32"/>
      <c r="J203" s="19"/>
      <c r="K203" s="19"/>
      <c r="L203" s="20"/>
      <c r="M203" s="20"/>
      <c r="N203" s="20"/>
      <c r="O203" s="20"/>
    </row>
    <row r="204" spans="3:15" x14ac:dyDescent="0.25">
      <c r="C204" s="19"/>
      <c r="E204" s="20"/>
      <c r="F204" s="20"/>
      <c r="G204" s="20"/>
      <c r="H204" s="32"/>
      <c r="I204" s="32"/>
      <c r="J204" s="19"/>
      <c r="K204" s="19"/>
      <c r="L204" s="20"/>
      <c r="M204" s="20"/>
      <c r="N204" s="20"/>
      <c r="O204" s="20"/>
    </row>
    <row r="205" spans="3:15" x14ac:dyDescent="0.25">
      <c r="C205" s="19"/>
      <c r="E205" s="20"/>
      <c r="F205" s="20"/>
      <c r="G205" s="20"/>
      <c r="H205" s="32"/>
      <c r="I205" s="32"/>
      <c r="J205" s="19"/>
      <c r="K205" s="19"/>
      <c r="L205" s="20"/>
      <c r="M205" s="20"/>
      <c r="N205" s="20"/>
      <c r="O205" s="20"/>
    </row>
    <row r="206" spans="3:15" x14ac:dyDescent="0.25">
      <c r="C206" s="19"/>
      <c r="E206" s="20"/>
      <c r="F206" s="20"/>
      <c r="G206" s="20"/>
      <c r="H206" s="32"/>
      <c r="I206" s="32"/>
      <c r="J206" s="19"/>
      <c r="K206" s="19"/>
      <c r="L206" s="20"/>
      <c r="M206" s="20"/>
      <c r="N206" s="20"/>
      <c r="O206" s="20"/>
    </row>
    <row r="207" spans="3:15" x14ac:dyDescent="0.25">
      <c r="C207" s="19"/>
      <c r="E207" s="20"/>
      <c r="F207" s="20"/>
      <c r="G207" s="20"/>
      <c r="H207" s="32"/>
      <c r="I207" s="32"/>
      <c r="J207" s="19"/>
      <c r="K207" s="19"/>
      <c r="L207" s="20"/>
      <c r="M207" s="20"/>
      <c r="N207" s="20"/>
      <c r="O207" s="20"/>
    </row>
    <row r="208" spans="3:15" x14ac:dyDescent="0.25">
      <c r="C208" s="19"/>
      <c r="E208" s="20"/>
      <c r="F208" s="20"/>
      <c r="G208" s="20"/>
      <c r="H208" s="32"/>
      <c r="I208" s="32"/>
      <c r="J208" s="19"/>
      <c r="K208" s="19"/>
      <c r="L208" s="20"/>
      <c r="M208" s="20"/>
      <c r="N208" s="20"/>
      <c r="O208" s="20"/>
    </row>
    <row r="209" spans="3:15" x14ac:dyDescent="0.25">
      <c r="C209" s="19"/>
      <c r="E209" s="20"/>
      <c r="F209" s="20"/>
      <c r="G209" s="20"/>
      <c r="H209" s="32"/>
      <c r="I209" s="32"/>
      <c r="J209" s="19"/>
      <c r="K209" s="19"/>
      <c r="L209" s="20"/>
      <c r="M209" s="20"/>
      <c r="N209" s="20"/>
      <c r="O209" s="20"/>
    </row>
    <row r="210" spans="3:15" x14ac:dyDescent="0.25">
      <c r="C210" s="19"/>
      <c r="E210" s="20"/>
      <c r="F210" s="20"/>
      <c r="G210" s="20"/>
      <c r="H210" s="32"/>
      <c r="I210" s="32"/>
      <c r="J210" s="19"/>
      <c r="K210" s="19"/>
      <c r="L210" s="20"/>
      <c r="M210" s="20"/>
      <c r="N210" s="20"/>
      <c r="O210" s="20"/>
    </row>
    <row r="211" spans="3:15" x14ac:dyDescent="0.25">
      <c r="C211" s="19"/>
      <c r="E211" s="20"/>
      <c r="F211" s="20"/>
      <c r="G211" s="20"/>
      <c r="H211" s="32"/>
      <c r="I211" s="32"/>
      <c r="J211" s="19"/>
      <c r="K211" s="19"/>
      <c r="L211" s="20"/>
      <c r="M211" s="20"/>
      <c r="N211" s="20"/>
      <c r="O211" s="20"/>
    </row>
    <row r="212" spans="3:15" x14ac:dyDescent="0.25">
      <c r="C212" s="19"/>
      <c r="E212" s="20"/>
      <c r="F212" s="20"/>
      <c r="G212" s="20"/>
      <c r="H212" s="32"/>
      <c r="I212" s="32"/>
      <c r="J212" s="19"/>
      <c r="K212" s="19"/>
      <c r="L212" s="20"/>
      <c r="M212" s="20"/>
      <c r="N212" s="20"/>
      <c r="O212" s="20"/>
    </row>
    <row r="213" spans="3:15" x14ac:dyDescent="0.25">
      <c r="C213" s="19"/>
      <c r="E213" s="20"/>
      <c r="F213" s="20"/>
      <c r="G213" s="20"/>
      <c r="H213" s="32"/>
      <c r="I213" s="32"/>
      <c r="J213" s="19"/>
      <c r="K213" s="19"/>
      <c r="L213" s="20"/>
      <c r="M213" s="20"/>
      <c r="N213" s="20"/>
      <c r="O213" s="20"/>
    </row>
    <row r="214" spans="3:15" x14ac:dyDescent="0.25">
      <c r="C214" s="19"/>
      <c r="E214" s="20"/>
      <c r="F214" s="20"/>
      <c r="G214" s="20"/>
      <c r="H214" s="32"/>
      <c r="I214" s="32"/>
      <c r="J214" s="19"/>
      <c r="K214" s="19"/>
      <c r="L214" s="20"/>
      <c r="M214" s="20"/>
      <c r="N214" s="20"/>
      <c r="O214" s="20"/>
    </row>
    <row r="215" spans="3:15" x14ac:dyDescent="0.25">
      <c r="C215" s="19"/>
      <c r="E215" s="20"/>
      <c r="F215" s="20"/>
      <c r="G215" s="20"/>
      <c r="H215" s="32"/>
      <c r="I215" s="32"/>
      <c r="J215" s="19"/>
      <c r="K215" s="19"/>
      <c r="L215" s="20"/>
      <c r="M215" s="20"/>
      <c r="N215" s="20"/>
      <c r="O215" s="20"/>
    </row>
    <row r="216" spans="3:15" x14ac:dyDescent="0.25">
      <c r="C216" s="19"/>
      <c r="E216" s="20"/>
      <c r="F216" s="20"/>
      <c r="G216" s="20"/>
      <c r="H216" s="32"/>
      <c r="I216" s="32"/>
      <c r="J216" s="19"/>
      <c r="K216" s="19"/>
      <c r="L216" s="20"/>
      <c r="M216" s="20"/>
      <c r="N216" s="20"/>
      <c r="O216" s="20"/>
    </row>
    <row r="217" spans="3:15" x14ac:dyDescent="0.25">
      <c r="C217" s="19"/>
      <c r="E217" s="20"/>
      <c r="F217" s="20"/>
      <c r="G217" s="20"/>
      <c r="H217" s="32"/>
      <c r="I217" s="32"/>
      <c r="J217" s="19"/>
      <c r="K217" s="19"/>
      <c r="L217" s="20"/>
      <c r="M217" s="20"/>
      <c r="N217" s="20"/>
      <c r="O217" s="20"/>
    </row>
    <row r="218" spans="3:15" x14ac:dyDescent="0.25">
      <c r="C218" s="19"/>
      <c r="E218" s="20"/>
      <c r="F218" s="20"/>
      <c r="G218" s="20"/>
      <c r="H218" s="32"/>
      <c r="I218" s="32"/>
      <c r="J218" s="19"/>
      <c r="K218" s="19"/>
      <c r="L218" s="20"/>
      <c r="M218" s="20"/>
      <c r="N218" s="20"/>
      <c r="O218" s="20"/>
    </row>
    <row r="219" spans="3:15" x14ac:dyDescent="0.25">
      <c r="C219" s="19"/>
      <c r="E219" s="20"/>
      <c r="F219" s="20"/>
      <c r="G219" s="20"/>
      <c r="H219" s="32"/>
      <c r="I219" s="32"/>
      <c r="J219" s="19"/>
      <c r="K219" s="19"/>
      <c r="L219" s="20"/>
      <c r="M219" s="20"/>
      <c r="N219" s="20"/>
      <c r="O219" s="20"/>
    </row>
    <row r="220" spans="3:15" x14ac:dyDescent="0.25">
      <c r="C220" s="19"/>
      <c r="E220" s="20"/>
      <c r="F220" s="20"/>
      <c r="G220" s="20"/>
      <c r="H220" s="32"/>
      <c r="I220" s="32"/>
      <c r="J220" s="19"/>
      <c r="K220" s="19"/>
      <c r="L220" s="20"/>
      <c r="M220" s="20"/>
      <c r="N220" s="20"/>
      <c r="O220" s="20"/>
    </row>
    <row r="221" spans="3:15" x14ac:dyDescent="0.25">
      <c r="C221" s="19"/>
      <c r="E221" s="20"/>
      <c r="F221" s="20"/>
      <c r="G221" s="20"/>
      <c r="H221" s="32"/>
      <c r="I221" s="32"/>
      <c r="J221" s="19"/>
      <c r="K221" s="19"/>
      <c r="L221" s="20"/>
      <c r="M221" s="20"/>
      <c r="N221" s="20"/>
      <c r="O221" s="20"/>
    </row>
    <row r="222" spans="3:15" x14ac:dyDescent="0.25">
      <c r="C222" s="19"/>
      <c r="E222" s="20"/>
      <c r="F222" s="20"/>
      <c r="G222" s="20"/>
      <c r="H222" s="32"/>
      <c r="I222" s="32"/>
      <c r="J222" s="19"/>
      <c r="K222" s="19"/>
      <c r="L222" s="20"/>
      <c r="M222" s="20"/>
      <c r="N222" s="20"/>
      <c r="O222" s="20"/>
    </row>
    <row r="223" spans="3:15" x14ac:dyDescent="0.25">
      <c r="C223" s="19"/>
      <c r="E223" s="20"/>
      <c r="F223" s="20"/>
      <c r="G223" s="20"/>
      <c r="H223" s="32"/>
      <c r="I223" s="32"/>
      <c r="J223" s="19"/>
      <c r="K223" s="19"/>
      <c r="L223" s="20"/>
      <c r="M223" s="20"/>
      <c r="N223" s="20"/>
      <c r="O223" s="20"/>
    </row>
    <row r="224" spans="3:15" x14ac:dyDescent="0.25">
      <c r="C224" s="19"/>
      <c r="E224" s="20"/>
      <c r="F224" s="20"/>
      <c r="G224" s="20"/>
      <c r="H224" s="32"/>
      <c r="I224" s="32"/>
      <c r="J224" s="19"/>
      <c r="K224" s="19"/>
      <c r="L224" s="20"/>
      <c r="M224" s="20"/>
      <c r="N224" s="20"/>
      <c r="O224" s="20"/>
    </row>
    <row r="225" spans="3:15" x14ac:dyDescent="0.25">
      <c r="C225" s="19"/>
      <c r="E225" s="20"/>
      <c r="F225" s="20"/>
      <c r="G225" s="20"/>
      <c r="H225" s="32"/>
      <c r="I225" s="32"/>
      <c r="J225" s="19"/>
      <c r="K225" s="19"/>
      <c r="L225" s="20"/>
      <c r="M225" s="20"/>
      <c r="N225" s="20"/>
      <c r="O225" s="20"/>
    </row>
    <row r="226" spans="3:15" x14ac:dyDescent="0.25">
      <c r="C226" s="19"/>
      <c r="E226" s="20"/>
      <c r="F226" s="20"/>
      <c r="G226" s="20"/>
      <c r="H226" s="32"/>
      <c r="I226" s="32"/>
      <c r="J226" s="19"/>
      <c r="K226" s="19"/>
      <c r="L226" s="20"/>
      <c r="M226" s="20"/>
      <c r="N226" s="20"/>
      <c r="O226" s="20"/>
    </row>
    <row r="227" spans="3:15" x14ac:dyDescent="0.25">
      <c r="C227" s="19"/>
      <c r="E227" s="20"/>
      <c r="F227" s="20"/>
      <c r="G227" s="20"/>
      <c r="H227" s="32"/>
      <c r="I227" s="32"/>
      <c r="J227" s="19"/>
      <c r="K227" s="19"/>
      <c r="L227" s="20"/>
      <c r="M227" s="20"/>
      <c r="N227" s="20"/>
      <c r="O227" s="20"/>
    </row>
    <row r="228" spans="3:15" x14ac:dyDescent="0.25">
      <c r="C228" s="19"/>
      <c r="E228" s="20"/>
      <c r="F228" s="20"/>
      <c r="G228" s="20"/>
      <c r="H228" s="32"/>
      <c r="I228" s="32"/>
      <c r="J228" s="19"/>
      <c r="K228" s="19"/>
      <c r="L228" s="20"/>
      <c r="M228" s="20"/>
      <c r="N228" s="20"/>
      <c r="O228" s="20"/>
    </row>
    <row r="229" spans="3:15" x14ac:dyDescent="0.25">
      <c r="C229" s="19"/>
      <c r="E229" s="20"/>
      <c r="F229" s="20"/>
      <c r="G229" s="20"/>
      <c r="H229" s="32"/>
      <c r="I229" s="32"/>
      <c r="J229" s="19"/>
      <c r="K229" s="19"/>
      <c r="L229" s="20"/>
      <c r="M229" s="20"/>
      <c r="N229" s="20"/>
      <c r="O229" s="20"/>
    </row>
    <row r="230" spans="3:15" x14ac:dyDescent="0.25">
      <c r="C230" s="19"/>
      <c r="E230" s="20"/>
      <c r="F230" s="20"/>
      <c r="G230" s="20"/>
      <c r="H230" s="32"/>
      <c r="I230" s="32"/>
      <c r="J230" s="19"/>
      <c r="K230" s="19"/>
      <c r="L230" s="20"/>
      <c r="M230" s="20"/>
      <c r="N230" s="20"/>
      <c r="O230" s="20"/>
    </row>
    <row r="231" spans="3:15" x14ac:dyDescent="0.25">
      <c r="C231" s="19"/>
      <c r="E231" s="20"/>
      <c r="F231" s="20"/>
      <c r="G231" s="20"/>
      <c r="H231" s="32"/>
      <c r="I231" s="32"/>
      <c r="J231" s="19"/>
      <c r="K231" s="19"/>
      <c r="L231" s="20"/>
      <c r="M231" s="20"/>
      <c r="N231" s="20"/>
      <c r="O231" s="20"/>
    </row>
    <row r="232" spans="3:15" x14ac:dyDescent="0.25">
      <c r="C232" s="19"/>
      <c r="E232" s="20"/>
      <c r="F232" s="20"/>
      <c r="G232" s="20"/>
      <c r="H232" s="32"/>
      <c r="I232" s="32"/>
      <c r="J232" s="19"/>
      <c r="K232" s="19"/>
      <c r="L232" s="20"/>
      <c r="M232" s="20"/>
      <c r="N232" s="20"/>
      <c r="O232" s="20"/>
    </row>
    <row r="233" spans="3:15" x14ac:dyDescent="0.25">
      <c r="C233" s="19"/>
      <c r="E233" s="20"/>
      <c r="F233" s="20"/>
      <c r="G233" s="20"/>
      <c r="H233" s="32"/>
      <c r="I233" s="32"/>
      <c r="J233" s="19"/>
      <c r="K233" s="19"/>
      <c r="L233" s="20"/>
      <c r="M233" s="20"/>
      <c r="N233" s="20"/>
      <c r="O233" s="20"/>
    </row>
    <row r="234" spans="3:15" x14ac:dyDescent="0.25">
      <c r="C234" s="19"/>
      <c r="E234" s="20"/>
      <c r="F234" s="20"/>
      <c r="G234" s="20"/>
      <c r="H234" s="32"/>
      <c r="I234" s="32"/>
      <c r="J234" s="19"/>
      <c r="K234" s="19"/>
      <c r="L234" s="20"/>
      <c r="M234" s="20"/>
      <c r="N234" s="20"/>
      <c r="O234" s="20"/>
    </row>
    <row r="235" spans="3:15" x14ac:dyDescent="0.25">
      <c r="C235" s="19"/>
      <c r="E235" s="20"/>
      <c r="F235" s="20"/>
      <c r="G235" s="20"/>
      <c r="H235" s="32"/>
      <c r="I235" s="32"/>
      <c r="J235" s="19"/>
      <c r="K235" s="19"/>
      <c r="L235" s="20"/>
      <c r="M235" s="20"/>
      <c r="N235" s="20"/>
      <c r="O235" s="20"/>
    </row>
    <row r="236" spans="3:15" x14ac:dyDescent="0.25">
      <c r="C236" s="19"/>
      <c r="E236" s="20"/>
      <c r="F236" s="20"/>
      <c r="G236" s="20"/>
      <c r="H236" s="32"/>
      <c r="I236" s="32"/>
      <c r="J236" s="19"/>
      <c r="K236" s="19"/>
      <c r="L236" s="20"/>
      <c r="M236" s="20"/>
      <c r="N236" s="20"/>
      <c r="O236" s="20"/>
    </row>
    <row r="237" spans="3:15" x14ac:dyDescent="0.25">
      <c r="C237" s="19"/>
      <c r="E237" s="20"/>
      <c r="F237" s="20"/>
      <c r="G237" s="20"/>
      <c r="H237" s="32"/>
      <c r="I237" s="32"/>
      <c r="J237" s="19"/>
      <c r="K237" s="19"/>
      <c r="L237" s="20"/>
      <c r="M237" s="20"/>
      <c r="N237" s="20"/>
      <c r="O237" s="20"/>
    </row>
    <row r="238" spans="3:15" x14ac:dyDescent="0.25">
      <c r="C238" s="19"/>
      <c r="E238" s="20"/>
      <c r="F238" s="20"/>
      <c r="G238" s="20"/>
      <c r="H238" s="32"/>
      <c r="I238" s="32"/>
      <c r="J238" s="19"/>
      <c r="K238" s="19"/>
      <c r="L238" s="20"/>
      <c r="M238" s="20"/>
      <c r="N238" s="20"/>
      <c r="O238" s="20"/>
    </row>
    <row r="239" spans="3:15" x14ac:dyDescent="0.25">
      <c r="C239" s="19"/>
      <c r="E239" s="20"/>
      <c r="F239" s="20"/>
      <c r="G239" s="20"/>
      <c r="H239" s="32"/>
      <c r="I239" s="32"/>
      <c r="J239" s="19"/>
      <c r="K239" s="19"/>
      <c r="L239" s="20"/>
      <c r="M239" s="20"/>
      <c r="N239" s="20"/>
      <c r="O239" s="20"/>
    </row>
    <row r="240" spans="3:15" x14ac:dyDescent="0.25">
      <c r="C240" s="19"/>
      <c r="E240" s="20"/>
      <c r="F240" s="20"/>
      <c r="G240" s="20"/>
      <c r="H240" s="32"/>
      <c r="I240" s="32"/>
      <c r="J240" s="19"/>
      <c r="K240" s="19"/>
      <c r="L240" s="20"/>
      <c r="M240" s="20"/>
      <c r="N240" s="20"/>
      <c r="O240" s="20"/>
    </row>
    <row r="241" spans="3:15" x14ac:dyDescent="0.25">
      <c r="C241" s="19"/>
      <c r="E241" s="20"/>
      <c r="F241" s="20"/>
      <c r="G241" s="20"/>
      <c r="H241" s="32"/>
      <c r="I241" s="32"/>
      <c r="J241" s="19"/>
      <c r="K241" s="19"/>
      <c r="L241" s="20"/>
      <c r="M241" s="20"/>
      <c r="N241" s="20"/>
      <c r="O241" s="20"/>
    </row>
    <row r="242" spans="3:15" x14ac:dyDescent="0.25">
      <c r="C242" s="19"/>
      <c r="E242" s="20"/>
      <c r="F242" s="20"/>
      <c r="G242" s="20"/>
      <c r="H242" s="32"/>
      <c r="I242" s="32"/>
      <c r="J242" s="19"/>
      <c r="K242" s="19"/>
      <c r="L242" s="20"/>
      <c r="M242" s="20"/>
      <c r="N242" s="20"/>
      <c r="O242" s="20"/>
    </row>
    <row r="243" spans="3:15" x14ac:dyDescent="0.25">
      <c r="C243" s="19"/>
      <c r="E243" s="20"/>
      <c r="F243" s="20"/>
      <c r="G243" s="20"/>
      <c r="H243" s="32"/>
      <c r="I243" s="32"/>
      <c r="J243" s="19"/>
      <c r="K243" s="19"/>
      <c r="L243" s="20"/>
      <c r="M243" s="20"/>
      <c r="N243" s="20"/>
      <c r="O243" s="20"/>
    </row>
    <row r="244" spans="3:15" x14ac:dyDescent="0.25">
      <c r="C244" s="19"/>
      <c r="E244" s="20"/>
      <c r="F244" s="20"/>
      <c r="G244" s="20"/>
      <c r="H244" s="32"/>
      <c r="I244" s="32"/>
      <c r="J244" s="19"/>
      <c r="K244" s="19"/>
      <c r="L244" s="20"/>
      <c r="M244" s="20"/>
      <c r="N244" s="20"/>
      <c r="O244" s="20"/>
    </row>
    <row r="245" spans="3:15" x14ac:dyDescent="0.25">
      <c r="C245" s="19"/>
      <c r="E245" s="20"/>
      <c r="F245" s="20"/>
      <c r="G245" s="20"/>
      <c r="H245" s="32"/>
      <c r="I245" s="32"/>
      <c r="J245" s="19"/>
      <c r="K245" s="19"/>
      <c r="L245" s="20"/>
      <c r="M245" s="20"/>
      <c r="N245" s="20"/>
      <c r="O245" s="20"/>
    </row>
    <row r="246" spans="3:15" x14ac:dyDescent="0.25">
      <c r="C246" s="19"/>
      <c r="E246" s="20"/>
      <c r="F246" s="20"/>
      <c r="G246" s="20"/>
      <c r="H246" s="32"/>
      <c r="I246" s="32"/>
      <c r="J246" s="19"/>
      <c r="K246" s="19"/>
      <c r="L246" s="20"/>
      <c r="M246" s="20"/>
      <c r="N246" s="20"/>
      <c r="O246" s="20"/>
    </row>
    <row r="247" spans="3:15" x14ac:dyDescent="0.25">
      <c r="C247" s="19"/>
      <c r="E247" s="20"/>
      <c r="F247" s="20"/>
      <c r="G247" s="20"/>
      <c r="H247" s="32"/>
      <c r="I247" s="32"/>
      <c r="J247" s="19"/>
      <c r="K247" s="19"/>
      <c r="L247" s="20"/>
      <c r="M247" s="20"/>
      <c r="N247" s="20"/>
      <c r="O247" s="20"/>
    </row>
    <row r="248" spans="3:15" x14ac:dyDescent="0.25">
      <c r="C248" s="19"/>
      <c r="E248" s="20"/>
      <c r="F248" s="20"/>
      <c r="G248" s="20"/>
      <c r="H248" s="32"/>
      <c r="I248" s="32"/>
      <c r="J248" s="19"/>
      <c r="K248" s="19"/>
      <c r="L248" s="20"/>
      <c r="M248" s="20"/>
      <c r="N248" s="20"/>
      <c r="O248" s="20"/>
    </row>
    <row r="249" spans="3:15" x14ac:dyDescent="0.25">
      <c r="C249" s="19"/>
      <c r="E249" s="20"/>
      <c r="F249" s="20"/>
      <c r="G249" s="20"/>
      <c r="H249" s="32"/>
      <c r="I249" s="32"/>
      <c r="J249" s="19"/>
      <c r="K249" s="19"/>
      <c r="L249" s="20"/>
      <c r="M249" s="20"/>
      <c r="N249" s="20"/>
      <c r="O249" s="20"/>
    </row>
    <row r="250" spans="3:15" x14ac:dyDescent="0.25">
      <c r="C250" s="19"/>
      <c r="E250" s="20"/>
      <c r="F250" s="20"/>
      <c r="G250" s="20"/>
      <c r="H250" s="32"/>
      <c r="I250" s="32"/>
      <c r="J250" s="19"/>
      <c r="K250" s="19"/>
      <c r="L250" s="20"/>
      <c r="M250" s="20"/>
      <c r="N250" s="20"/>
      <c r="O250" s="20"/>
    </row>
    <row r="251" spans="3:15" x14ac:dyDescent="0.25">
      <c r="C251" s="19"/>
      <c r="E251" s="20"/>
      <c r="F251" s="20"/>
      <c r="G251" s="20"/>
      <c r="H251" s="32"/>
      <c r="I251" s="32"/>
      <c r="J251" s="19"/>
      <c r="K251" s="19"/>
      <c r="L251" s="20"/>
      <c r="M251" s="20"/>
      <c r="N251" s="20"/>
      <c r="O251" s="20"/>
    </row>
    <row r="252" spans="3:15" x14ac:dyDescent="0.25">
      <c r="C252" s="19"/>
      <c r="E252" s="20"/>
      <c r="F252" s="20"/>
      <c r="G252" s="20"/>
      <c r="H252" s="32"/>
      <c r="I252" s="32"/>
      <c r="J252" s="19"/>
      <c r="K252" s="19"/>
      <c r="L252" s="20"/>
      <c r="M252" s="20"/>
      <c r="N252" s="20"/>
      <c r="O252" s="20"/>
    </row>
    <row r="253" spans="3:15" x14ac:dyDescent="0.25">
      <c r="C253" s="19"/>
      <c r="E253" s="20"/>
      <c r="F253" s="20"/>
      <c r="G253" s="20"/>
      <c r="H253" s="32"/>
      <c r="I253" s="32"/>
      <c r="J253" s="19"/>
      <c r="K253" s="19"/>
      <c r="L253" s="20"/>
      <c r="M253" s="20"/>
      <c r="N253" s="20"/>
      <c r="O253" s="20"/>
    </row>
    <row r="254" spans="3:15" x14ac:dyDescent="0.25">
      <c r="C254" s="19"/>
      <c r="E254" s="20"/>
      <c r="F254" s="20"/>
      <c r="G254" s="20"/>
      <c r="H254" s="32"/>
      <c r="I254" s="32"/>
      <c r="J254" s="19"/>
      <c r="K254" s="19"/>
      <c r="L254" s="20"/>
      <c r="M254" s="20"/>
      <c r="N254" s="20"/>
      <c r="O254" s="20"/>
    </row>
    <row r="255" spans="3:15" x14ac:dyDescent="0.25">
      <c r="C255" s="19"/>
      <c r="E255" s="20"/>
      <c r="F255" s="20"/>
      <c r="G255" s="20"/>
      <c r="H255" s="32"/>
      <c r="I255" s="32"/>
      <c r="J255" s="19"/>
      <c r="K255" s="19"/>
      <c r="L255" s="20"/>
      <c r="M255" s="20"/>
      <c r="N255" s="20"/>
      <c r="O255" s="20"/>
    </row>
    <row r="256" spans="3:15" x14ac:dyDescent="0.25">
      <c r="C256" s="19"/>
      <c r="E256" s="20"/>
      <c r="F256" s="20"/>
      <c r="G256" s="20"/>
      <c r="H256" s="32"/>
      <c r="I256" s="32"/>
      <c r="J256" s="19"/>
      <c r="K256" s="19"/>
      <c r="L256" s="20"/>
      <c r="M256" s="20"/>
      <c r="N256" s="20"/>
      <c r="O256" s="20"/>
    </row>
    <row r="257" spans="1:15" x14ac:dyDescent="0.25">
      <c r="C257" s="19"/>
      <c r="E257" s="20"/>
      <c r="F257" s="20"/>
      <c r="G257" s="20"/>
      <c r="H257" s="32"/>
      <c r="I257" s="32"/>
      <c r="J257" s="19"/>
      <c r="K257" s="19"/>
      <c r="L257" s="20"/>
      <c r="M257" s="20"/>
      <c r="N257" s="20"/>
      <c r="O257" s="20"/>
    </row>
    <row r="258" spans="1:15" x14ac:dyDescent="0.25">
      <c r="C258" s="19"/>
      <c r="E258" s="20"/>
      <c r="F258" s="20"/>
      <c r="G258" s="20"/>
      <c r="H258" s="32"/>
      <c r="I258" s="32"/>
      <c r="J258" s="19"/>
      <c r="K258" s="19"/>
      <c r="L258" s="20"/>
      <c r="M258" s="20"/>
      <c r="N258" s="20"/>
      <c r="O258" s="20"/>
    </row>
    <row r="259" spans="1:15" x14ac:dyDescent="0.25">
      <c r="C259" s="19"/>
      <c r="E259" s="20"/>
      <c r="F259" s="20"/>
      <c r="G259" s="20"/>
      <c r="H259" s="32"/>
      <c r="I259" s="32"/>
      <c r="J259" s="19"/>
      <c r="K259" s="19"/>
      <c r="L259" s="20"/>
      <c r="M259" s="20"/>
      <c r="N259" s="20"/>
      <c r="O259" s="20"/>
    </row>
    <row r="260" spans="1:15" x14ac:dyDescent="0.25">
      <c r="C260" s="19"/>
      <c r="E260" s="20"/>
      <c r="F260" s="20"/>
      <c r="G260" s="20"/>
      <c r="H260" s="32"/>
      <c r="I260" s="32"/>
      <c r="J260" s="19"/>
      <c r="K260" s="19"/>
      <c r="L260" s="20"/>
      <c r="M260" s="20"/>
      <c r="N260" s="20"/>
      <c r="O260" s="20"/>
    </row>
    <row r="261" spans="1:15" x14ac:dyDescent="0.25">
      <c r="C261" s="19"/>
      <c r="E261" s="20"/>
      <c r="F261" s="20"/>
      <c r="G261" s="20"/>
      <c r="H261" s="32"/>
      <c r="I261" s="32"/>
      <c r="J261" s="19"/>
      <c r="K261" s="19"/>
      <c r="L261" s="20"/>
      <c r="M261" s="20"/>
      <c r="N261" s="20"/>
      <c r="O261" s="20"/>
    </row>
    <row r="262" spans="1:15" x14ac:dyDescent="0.25">
      <c r="C262" s="19"/>
      <c r="E262" s="20"/>
      <c r="F262" s="20"/>
      <c r="G262" s="20"/>
      <c r="H262" s="32"/>
      <c r="I262" s="32"/>
      <c r="J262" s="19"/>
      <c r="K262" s="19"/>
      <c r="L262" s="20"/>
      <c r="M262" s="20"/>
      <c r="N262" s="20"/>
      <c r="O262" s="20"/>
    </row>
    <row r="263" spans="1:15" x14ac:dyDescent="0.25">
      <c r="C263" s="19"/>
      <c r="E263" s="20"/>
      <c r="F263" s="20"/>
      <c r="G263" s="20"/>
      <c r="H263" s="32"/>
      <c r="I263" s="32"/>
      <c r="J263" s="19"/>
      <c r="K263" s="19"/>
      <c r="L263" s="20"/>
      <c r="M263" s="20"/>
      <c r="N263" s="20"/>
      <c r="O263" s="20"/>
    </row>
    <row r="264" spans="1:15" x14ac:dyDescent="0.25">
      <c r="C264" s="19"/>
      <c r="E264" s="20"/>
      <c r="F264" s="20"/>
      <c r="G264" s="20"/>
      <c r="H264" s="32"/>
      <c r="I264" s="32"/>
      <c r="J264" s="19"/>
      <c r="K264" s="19"/>
      <c r="L264" s="20"/>
      <c r="M264" s="20"/>
      <c r="N264" s="20"/>
      <c r="O264" s="20"/>
    </row>
    <row r="265" spans="1:15" x14ac:dyDescent="0.25">
      <c r="C265" s="19"/>
      <c r="E265" s="20"/>
      <c r="F265" s="20"/>
      <c r="G265" s="20"/>
      <c r="H265" s="32"/>
      <c r="I265" s="32"/>
      <c r="J265" s="19"/>
      <c r="K265" s="19"/>
      <c r="L265" s="20"/>
      <c r="M265" s="20"/>
      <c r="N265" s="20"/>
      <c r="O265" s="20"/>
    </row>
    <row r="266" spans="1:15" x14ac:dyDescent="0.25">
      <c r="C266" s="19"/>
      <c r="E266" s="20"/>
      <c r="F266" s="20"/>
      <c r="G266" s="20"/>
      <c r="H266" s="32"/>
      <c r="I266" s="32"/>
      <c r="J266" s="19"/>
      <c r="K266" s="19"/>
      <c r="L266" s="20"/>
      <c r="M266" s="20"/>
      <c r="N266" s="20"/>
      <c r="O266" s="20"/>
    </row>
    <row r="267" spans="1:15" x14ac:dyDescent="0.25">
      <c r="C267" s="19"/>
      <c r="E267" s="20"/>
      <c r="F267" s="20"/>
      <c r="G267" s="20"/>
      <c r="H267" s="32"/>
      <c r="I267" s="32"/>
      <c r="J267" s="19"/>
      <c r="K267" s="19"/>
      <c r="L267" s="20"/>
      <c r="M267" s="20"/>
      <c r="N267" s="20"/>
      <c r="O267" s="20"/>
    </row>
    <row r="268" spans="1:15" x14ac:dyDescent="0.25">
      <c r="C268" s="19"/>
      <c r="E268" s="20"/>
      <c r="F268" s="20"/>
      <c r="G268" s="20"/>
      <c r="H268" s="32"/>
      <c r="I268" s="32"/>
      <c r="J268" s="19"/>
      <c r="K268" s="19"/>
      <c r="L268" s="20"/>
      <c r="M268" s="20"/>
      <c r="N268" s="20"/>
      <c r="O268" s="20"/>
    </row>
    <row r="269" spans="1:15" x14ac:dyDescent="0.25">
      <c r="A269" s="21" t="s">
        <v>5</v>
      </c>
      <c r="B269" s="21" t="s">
        <v>5</v>
      </c>
      <c r="C269" s="21" t="s">
        <v>5</v>
      </c>
      <c r="D269" s="21" t="s">
        <v>5</v>
      </c>
      <c r="E269" s="21" t="s">
        <v>5</v>
      </c>
      <c r="F269" s="21" t="s">
        <v>5</v>
      </c>
      <c r="G269" s="21" t="s">
        <v>5</v>
      </c>
      <c r="H269" s="28" t="s">
        <v>5</v>
      </c>
      <c r="I269" s="28" t="s">
        <v>5</v>
      </c>
      <c r="J269" s="21" t="s">
        <v>5</v>
      </c>
      <c r="K269" s="21" t="s">
        <v>5</v>
      </c>
      <c r="L269" s="21" t="s">
        <v>5</v>
      </c>
      <c r="M269" s="21" t="s">
        <v>5</v>
      </c>
      <c r="N269" s="21" t="s">
        <v>5</v>
      </c>
      <c r="O269" s="21" t="s">
        <v>5</v>
      </c>
    </row>
  </sheetData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ignoredErrors>
    <ignoredError sqref="M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Смета</vt:lpstr>
      <vt:lpstr>АБВ</vt:lpstr>
      <vt:lpstr>Смета!Заголовки_для_печати</vt:lpstr>
      <vt:lpstr>Смета!Область_печати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dcterms:created xsi:type="dcterms:W3CDTF">1996-10-08T23:32:33Z</dcterms:created>
  <dcterms:modified xsi:type="dcterms:W3CDTF">2014-06-29T12:02:52Z</dcterms:modified>
</cp:coreProperties>
</file>