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antongoryaynov/Downloads/"/>
    </mc:Choice>
  </mc:AlternateContent>
  <bookViews>
    <workbookView xWindow="0" yWindow="460" windowWidth="33600" windowHeight="18780"/>
  </bookViews>
  <sheets>
    <sheet name="Лист1" sheetId="1" r:id="rId1"/>
  </sheets>
  <definedNames>
    <definedName name="Constr" localSheetId="0">Лист1!$A$1</definedName>
    <definedName name="FOT" localSheetId="0">Лист1!#REF!</definedName>
    <definedName name="Ind" localSheetId="0">Лист1!$D$8</definedName>
    <definedName name="Obj" localSheetId="0">Лист1!#REF!</definedName>
    <definedName name="Obosn" localSheetId="0">Лист1!$C$14</definedName>
    <definedName name="_xlnm.Print_Titles" localSheetId="0">Лист1!$22:$22</definedName>
    <definedName name="SmPr" localSheetId="0">Лист1!$C$15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0" i="1" l="1"/>
  <c r="K60" i="1"/>
  <c r="K61" i="1"/>
  <c r="L60" i="1"/>
  <c r="L61" i="1"/>
  <c r="J60" i="1"/>
  <c r="J61" i="1"/>
  <c r="J62" i="1"/>
  <c r="J63" i="1"/>
  <c r="J64" i="1"/>
</calcChain>
</file>

<file path=xl/sharedStrings.xml><?xml version="1.0" encoding="utf-8"?>
<sst xmlns="http://schemas.openxmlformats.org/spreadsheetml/2006/main" count="140" uniqueCount="124">
  <si>
    <t>(наименование стройки)</t>
  </si>
  <si>
    <t xml:space="preserve">на 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</si>
  <si>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</si>
  <si>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</si>
  <si>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</si>
  <si>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</si>
  <si>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</si>
  <si>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Всего</t>
  </si>
  <si>
    <t>Осн.З/п</t>
  </si>
  <si>
    <t>В том числе</t>
  </si>
  <si>
    <t>Обоснование</t>
  </si>
  <si>
    <t>Эк.Маш.</t>
  </si>
  <si>
    <t>З/пМех</t>
  </si>
  <si>
    <t>СОГЛАСОВАНО:</t>
  </si>
  <si>
    <t>_____________________________</t>
  </si>
  <si>
    <t>УТВЕРЖДАЮ:</t>
  </si>
  <si>
    <t>_______________________________</t>
  </si>
  <si>
    <t>" _____ " ________________ 200_ г.</t>
  </si>
  <si>
    <t>"______ " _______________200_ г.</t>
  </si>
  <si>
    <t>Стоимость единицы, руб.</t>
  </si>
  <si>
    <t>Общая стоимость, руб.</t>
  </si>
  <si>
    <t xml:space="preserve">  Итого по позициям, введенным в ценах 2001г.</t>
  </si>
  <si>
    <t xml:space="preserve">  Итого по позициям, введенным в текущих ценах</t>
  </si>
  <si>
    <t xml:space="preserve">  Итого</t>
  </si>
  <si>
    <t>ИТОГИ ПО СМЕТЕ:</t>
  </si>
  <si>
    <t>Итоги по смете:</t>
  </si>
  <si>
    <t xml:space="preserve">  Итоги по позициям, введенным в ценах 2001г.</t>
  </si>
  <si>
    <t xml:space="preserve">      Всего с учетом "2. Производство ремонтных работ в существующих зданиях и сооружениях в стесненных условиях: с наличием в зоне производства работ действующего технологического оборудования (станков, установок, кранов и т.п.) или загромождающих предметов (лабораторное оборудование, мебель и т. п.), или движения транспорта по внутрицеховым путям. ОЗП=1,35; ЭМ=1,35; ЗПМ=1,35; ТЗ=1,35; ТЗМ=1,35"</t>
  </si>
  <si>
    <t xml:space="preserve">      Итого c накладными и см. прибылью</t>
  </si>
  <si>
    <t xml:space="preserve">  Непредвиденные затраты 2%</t>
  </si>
  <si>
    <t xml:space="preserve">  Итого с непредвиденными</t>
  </si>
  <si>
    <t xml:space="preserve">  НДС 18%</t>
  </si>
  <si>
    <t xml:space="preserve">  ВСЕГО по смете</t>
  </si>
  <si>
    <t>тыс.руб.</t>
  </si>
  <si>
    <t xml:space="preserve">Составил </t>
  </si>
  <si>
    <t xml:space="preserve">Проверил </t>
  </si>
  <si>
    <t>Сметная трудоемкость ___________________________________________________________</t>
  </si>
  <si>
    <t>чел.час</t>
  </si>
  <si>
    <t>Сметная стоимость строительных работ ___________________________________________________________</t>
  </si>
  <si>
    <t>Основание: дефектная ведомость</t>
  </si>
  <si>
    <t>Составлен(а) в текущих (прогнозных) ценах по состоянию на 2 кв.2009 г.</t>
  </si>
  <si>
    <t xml:space="preserve">(локальная смета плановая) </t>
  </si>
  <si>
    <t>___________________________</t>
  </si>
  <si>
    <t>___________________________________________________________</t>
  </si>
  <si>
    <t xml:space="preserve">      Итого</t>
  </si>
  <si>
    <t>100 м2</t>
  </si>
  <si>
    <t xml:space="preserve">    Работы по отделке:</t>
  </si>
  <si>
    <t xml:space="preserve">      Накладные расходы 100% ФОТ</t>
  </si>
  <si>
    <t xml:space="preserve">      Сметная прибыль 70% ФОТ </t>
  </si>
  <si>
    <t>100 шт.</t>
  </si>
  <si>
    <t>ТЕРр67-04-04</t>
  </si>
  <si>
    <t>ТЕРр67-04-01</t>
  </si>
  <si>
    <t>ТЕРр67-03-01</t>
  </si>
  <si>
    <t>100 м</t>
  </si>
  <si>
    <t>100 м труб</t>
  </si>
  <si>
    <t xml:space="preserve">                           Раздел 1. Демонтажные работы</t>
  </si>
  <si>
    <r>
      <t>ТЕР10-01-059-01</t>
    </r>
    <r>
      <rPr>
        <i/>
        <sz val="9"/>
        <rFont val="Times New Roman"/>
        <family val="1"/>
        <charset val="204"/>
      </rPr>
      <t xml:space="preserve">
применительно</t>
    </r>
  </si>
  <si>
    <r>
      <t>Вынос столов, стульев</t>
    </r>
    <r>
      <rPr>
        <i/>
        <sz val="7"/>
        <rFont val="Times New Roman"/>
        <family val="1"/>
        <charset val="204"/>
      </rPr>
      <t xml:space="preserve">
КОЭФ. К ПОЗИЦИИ:
Демонтаж (разборка) сборных деревянных конструкций ОЗП=0.8; ЭМ=0.8; ЗПМ=0.8; МАТ=0; ТЗ=0.8; ТЗМ=0.8</t>
    </r>
  </si>
  <si>
    <t>шт. изделий</t>
  </si>
  <si>
    <t xml:space="preserve">                           Стены</t>
  </si>
  <si>
    <t>ТЕРр63-05-01</t>
  </si>
  <si>
    <t>Снятие обоев простых и улучшенных</t>
  </si>
  <si>
    <t>100 м2 очищаемой поверхности</t>
  </si>
  <si>
    <r>
      <t>0.8379</t>
    </r>
    <r>
      <rPr>
        <i/>
        <sz val="6"/>
        <rFont val="Times New Roman"/>
        <family val="1"/>
        <charset val="204"/>
      </rPr>
      <t xml:space="preserve">
83.79/100</t>
    </r>
  </si>
  <si>
    <t>ТЕРр63-10-01</t>
  </si>
  <si>
    <t>Разборка облицовки из ДСП</t>
  </si>
  <si>
    <t>100 м2 облицовки</t>
  </si>
  <si>
    <t>ТЕРр53-01-04</t>
  </si>
  <si>
    <t>Разборка каркаса из брусьев</t>
  </si>
  <si>
    <t>100 м2 стен</t>
  </si>
  <si>
    <t xml:space="preserve">                           Потолок</t>
  </si>
  <si>
    <t>ТЕР09-03-048-02</t>
  </si>
  <si>
    <r>
      <t>Демонтаж потолков подвесных алюминиевых панельных перфорированных</t>
    </r>
    <r>
      <rPr>
        <i/>
        <sz val="7"/>
        <rFont val="Times New Roman"/>
        <family val="1"/>
        <charset val="204"/>
      </rPr>
      <t xml:space="preserve">
КОЭФ. К ПОЗИЦИИ:
3.2..5 Разборка (демонтаж) металлических конструкций ОЗП=0.7; ЭМ=0.7; ЗПМ=0.7; МАТ=0; ТЗ=0.7; ТЗМ=0.7</t>
    </r>
  </si>
  <si>
    <r>
      <t>0.6</t>
    </r>
    <r>
      <rPr>
        <i/>
        <sz val="6"/>
        <rFont val="Times New Roman"/>
        <family val="1"/>
        <charset val="204"/>
      </rPr>
      <t xml:space="preserve">
60/100</t>
    </r>
  </si>
  <si>
    <t xml:space="preserve">                           Пол</t>
  </si>
  <si>
    <t>ТЕРр57-02-01</t>
  </si>
  <si>
    <t>Разборка покрытий полов из линолеума и релина</t>
  </si>
  <si>
    <t>100 м2 покрытия</t>
  </si>
  <si>
    <t>ТЕРр57-03-01</t>
  </si>
  <si>
    <t>Разборка плинтусов деревянных и из пластмассовых материалов</t>
  </si>
  <si>
    <t>100 м плинтусов</t>
  </si>
  <si>
    <r>
      <t>1.002</t>
    </r>
    <r>
      <rPr>
        <i/>
        <sz val="6"/>
        <rFont val="Times New Roman"/>
        <family val="1"/>
        <charset val="204"/>
      </rPr>
      <t xml:space="preserve">
33.4*3/100</t>
    </r>
  </si>
  <si>
    <t xml:space="preserve">                           Проем</t>
  </si>
  <si>
    <t>ТЕРр56-11-01</t>
  </si>
  <si>
    <t xml:space="preserve">Снятие наличников (с одной стороны проемов)                 </t>
  </si>
  <si>
    <t>100 м наличников</t>
  </si>
  <si>
    <r>
      <t>0.051</t>
    </r>
    <r>
      <rPr>
        <i/>
        <sz val="6"/>
        <rFont val="Times New Roman"/>
        <family val="1"/>
        <charset val="204"/>
      </rPr>
      <t xml:space="preserve">
(2.1+0.9+2.1)/100</t>
    </r>
  </si>
  <si>
    <t>ТЕРр56-10-01</t>
  </si>
  <si>
    <t xml:space="preserve">Снятие дверных полотен        </t>
  </si>
  <si>
    <t>100 м2 дверных полотен</t>
  </si>
  <si>
    <r>
      <t>0.0189</t>
    </r>
    <r>
      <rPr>
        <i/>
        <sz val="6"/>
        <rFont val="Times New Roman"/>
        <family val="1"/>
        <charset val="204"/>
      </rPr>
      <t xml:space="preserve">
(2.1*0.9)/100</t>
    </r>
  </si>
  <si>
    <t>ТЕРр56-09-01</t>
  </si>
  <si>
    <t>Демонтаж дверных коробок в каменных стенах с отбивкой штукатурки в откосах</t>
  </si>
  <si>
    <t>100 коробок</t>
  </si>
  <si>
    <t xml:space="preserve">                           Электромонтажные работы</t>
  </si>
  <si>
    <t xml:space="preserve">Демонтаж кабеля               </t>
  </si>
  <si>
    <t>ТЕРр67-02-11</t>
  </si>
  <si>
    <t>Демонтаж винипластовых труб проложенных на скобах диаметром до 25 мм</t>
  </si>
  <si>
    <t>Демонтаж осветительных приборов выключатели, розетки</t>
  </si>
  <si>
    <r>
      <t>0.04</t>
    </r>
    <r>
      <rPr>
        <i/>
        <sz val="6"/>
        <rFont val="Times New Roman"/>
        <family val="1"/>
        <charset val="204"/>
      </rPr>
      <t xml:space="preserve">
4/100</t>
    </r>
  </si>
  <si>
    <t>Демонтаж осветительных приборов бра, плафоны</t>
  </si>
  <si>
    <t xml:space="preserve">                           Короб под батарею</t>
  </si>
  <si>
    <t>Разборка короба под батарею</t>
  </si>
  <si>
    <r>
      <t>0.12</t>
    </r>
    <r>
      <rPr>
        <i/>
        <sz val="6"/>
        <rFont val="Times New Roman"/>
        <family val="1"/>
        <charset val="204"/>
      </rPr>
      <t xml:space="preserve">
12/100</t>
    </r>
  </si>
  <si>
    <t>ТЕРр65-33-01</t>
  </si>
  <si>
    <r>
      <t>Смена радиаторных  решеток</t>
    </r>
    <r>
      <rPr>
        <i/>
        <sz val="7"/>
        <rFont val="Times New Roman"/>
        <family val="1"/>
        <charset val="204"/>
      </rPr>
      <t xml:space="preserve">
572.21 = 2 272.21 - 17.00 x 100</t>
    </r>
  </si>
  <si>
    <t>100 шт</t>
  </si>
  <si>
    <t>СЦМ-203-9904-2</t>
  </si>
  <si>
    <t>Экран ограждения радиатора, конвектора декоративный</t>
  </si>
  <si>
    <t>м2</t>
  </si>
  <si>
    <r>
      <t>5.95</t>
    </r>
    <r>
      <rPr>
        <i/>
        <sz val="6"/>
        <rFont val="Times New Roman"/>
        <family val="1"/>
        <charset val="204"/>
      </rPr>
      <t xml:space="preserve">
8.5*0.7</t>
    </r>
  </si>
  <si>
    <t xml:space="preserve">                           Разные работы</t>
  </si>
  <si>
    <t>ТЕРр69-09-01</t>
  </si>
  <si>
    <t xml:space="preserve">Очистка помещений от строительного мусора                   </t>
  </si>
  <si>
    <t>100 т мусора</t>
  </si>
  <si>
    <r>
      <t>0.027807</t>
    </r>
    <r>
      <rPr>
        <i/>
        <sz val="6"/>
        <rFont val="Times New Roman"/>
        <family val="1"/>
        <charset val="204"/>
      </rPr>
      <t xml:space="preserve">
2.78074/100</t>
    </r>
  </si>
  <si>
    <t>С600-2029-1</t>
  </si>
  <si>
    <t>Погрузочные работы при автомобильных перевозках: мусор строительный</t>
  </si>
  <si>
    <t>т</t>
  </si>
  <si>
    <t>С601-9015</t>
  </si>
  <si>
    <t>Перевозка грузов автомобилями-самосвалами (работающими вне карьеров): расстояние 15 км, класс груза I</t>
  </si>
  <si>
    <t>Итоги по разделу 1 Демонтажные работы:</t>
  </si>
  <si>
    <t>Демонтажные работы</t>
  </si>
  <si>
    <t>Пример сметы на демонтаж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</si>
</sst>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8" fillId="0" borderId="1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right"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8" fillId="0" borderId="2" xfId="0" applyFont="1" applyBorder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2" fontId="8" fillId="0" borderId="1" xfId="0" applyNumberFormat="1" applyFont="1" applyBorder="1" applyAlignment="1" applyProtection="1">
      <alignment horizontal="right" vertical="top"/>
      <protection locked="0"/>
    </xf>
    <xf numFmtId="4" fontId="7" fillId="0" borderId="1" xfId="0" applyNumberFormat="1" applyFont="1" applyBorder="1" applyAlignment="1" applyProtection="1">
      <alignment horizontal="right" vertical="top" wrapText="1"/>
      <protection locked="0"/>
    </xf>
    <xf numFmtId="4" fontId="8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14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Q71"/>
  <sheetViews>
    <sheetView showGridLines="0" tabSelected="1" topLeftCell="A41" zoomScaleSheetLayoutView="75" workbookViewId="0">
      <selection activeCell="C81" sqref="C80:C81"/>
    </sheetView>
  </sheetViews>
  <sheetFormatPr baseColWidth="10" defaultColWidth="8.83203125" defaultRowHeight="13" outlineLevelRow="1" x14ac:dyDescent="0.15"/>
  <cols>
    <col min="1" max="1" width="4.5" style="12" customWidth="1"/>
    <col min="2" max="2" width="14.5" style="7" customWidth="1"/>
    <col min="3" max="3" width="40.6640625" style="8" customWidth="1"/>
    <col min="4" max="4" width="13.83203125" style="9" customWidth="1"/>
    <col min="5" max="5" width="11.6640625" style="10" customWidth="1"/>
    <col min="6" max="6" width="8.1640625" style="4" customWidth="1"/>
    <col min="7" max="9" width="7.1640625" style="4" customWidth="1"/>
    <col min="10" max="10" width="9.33203125" style="4" customWidth="1"/>
    <col min="11" max="12" width="7.1640625" style="4" customWidth="1"/>
    <col min="13" max="13" width="8.1640625" style="4" customWidth="1"/>
    <col min="14" max="16" width="0" style="5" hidden="1" customWidth="1"/>
    <col min="17" max="17" width="1.83203125" style="5" hidden="1" customWidth="1"/>
    <col min="18" max="16384" width="8.83203125" style="5"/>
  </cols>
  <sheetData>
    <row r="1" spans="1:14" outlineLevel="1" x14ac:dyDescent="0.15">
      <c r="A1" s="73" t="s">
        <v>13</v>
      </c>
      <c r="B1" s="73"/>
      <c r="C1" s="2"/>
      <c r="D1" s="2"/>
      <c r="E1" s="2"/>
      <c r="F1" s="2"/>
      <c r="G1" s="2"/>
      <c r="H1" s="2"/>
      <c r="I1" s="2"/>
      <c r="J1" s="3" t="s">
        <v>15</v>
      </c>
    </row>
    <row r="2" spans="1:14" outlineLevel="1" x14ac:dyDescent="0.15">
      <c r="A2" s="6"/>
    </row>
    <row r="3" spans="1:14" outlineLevel="1" x14ac:dyDescent="0.15">
      <c r="A3" s="6" t="s">
        <v>14</v>
      </c>
      <c r="J3" s="11" t="s">
        <v>16</v>
      </c>
    </row>
    <row r="4" spans="1:14" outlineLevel="1" x14ac:dyDescent="0.15">
      <c r="A4" s="6" t="s">
        <v>17</v>
      </c>
      <c r="J4" s="6" t="s">
        <v>18</v>
      </c>
    </row>
    <row r="5" spans="1:14" ht="43.5" customHeight="1" x14ac:dyDescent="0.15">
      <c r="C5" s="13"/>
      <c r="D5" s="72"/>
      <c r="E5" s="72"/>
      <c r="F5" s="72"/>
      <c r="G5" s="72"/>
      <c r="H5" s="2"/>
      <c r="I5" s="2"/>
      <c r="J5" s="2"/>
      <c r="K5" s="2"/>
      <c r="L5" s="2"/>
    </row>
    <row r="6" spans="1:14" ht="14" x14ac:dyDescent="0.15">
      <c r="C6" s="6"/>
      <c r="D6" s="12"/>
      <c r="E6" s="14" t="s">
        <v>0</v>
      </c>
      <c r="F6" s="15"/>
      <c r="G6" s="15"/>
      <c r="I6" s="16"/>
    </row>
    <row r="7" spans="1:14" ht="14" x14ac:dyDescent="0.15">
      <c r="C7" s="6"/>
      <c r="D7" s="12"/>
      <c r="E7" s="14"/>
      <c r="F7" s="15"/>
      <c r="G7" s="15"/>
      <c r="I7" s="16"/>
    </row>
    <row r="8" spans="1:14" ht="16" x14ac:dyDescent="0.15">
      <c r="C8" s="6"/>
      <c r="E8" s="17" t="s">
        <v>123</v>
      </c>
    </row>
    <row r="9" spans="1:14" ht="14" x14ac:dyDescent="0.15">
      <c r="C9" s="6"/>
      <c r="E9" s="18" t="s">
        <v>41</v>
      </c>
      <c r="I9" s="19"/>
    </row>
    <row r="10" spans="1:14" x14ac:dyDescent="0.15">
      <c r="C10" s="20"/>
      <c r="D10" s="12"/>
      <c r="E10" s="21"/>
      <c r="F10" s="22"/>
      <c r="G10" s="22"/>
      <c r="I10" s="23"/>
    </row>
    <row r="11" spans="1:14" ht="14" x14ac:dyDescent="0.15">
      <c r="B11" s="24" t="s">
        <v>1</v>
      </c>
      <c r="C11" s="25" t="s">
        <v>122</v>
      </c>
      <c r="D11" s="26"/>
      <c r="E11" s="27"/>
      <c r="F11" s="28"/>
      <c r="G11" s="28"/>
      <c r="H11" s="29"/>
      <c r="I11" s="30"/>
      <c r="J11" s="30"/>
    </row>
    <row r="12" spans="1:14" ht="14" x14ac:dyDescent="0.15">
      <c r="C12" s="13"/>
      <c r="D12" s="12"/>
      <c r="E12" s="31" t="s">
        <v>2</v>
      </c>
      <c r="G12" s="15"/>
      <c r="H12" s="18"/>
      <c r="I12" s="15"/>
      <c r="J12" s="15"/>
    </row>
    <row r="13" spans="1:14" x14ac:dyDescent="0.15">
      <c r="A13" s="32"/>
      <c r="B13" s="33"/>
      <c r="C13" s="6"/>
      <c r="D13" s="12"/>
      <c r="E13" s="34"/>
    </row>
    <row r="14" spans="1:14" ht="14" x14ac:dyDescent="0.15">
      <c r="C14" s="35" t="s">
        <v>39</v>
      </c>
      <c r="D14" s="12"/>
      <c r="E14" s="23"/>
      <c r="I14" s="35"/>
      <c r="J14" s="35"/>
      <c r="N14" s="36"/>
    </row>
    <row r="15" spans="1:14" s="40" customFormat="1" ht="14" x14ac:dyDescent="0.15">
      <c r="A15" s="18"/>
      <c r="B15" s="37"/>
      <c r="C15" s="35" t="s">
        <v>38</v>
      </c>
      <c r="D15" s="38"/>
      <c r="E15" s="64" t="s">
        <v>42</v>
      </c>
      <c r="F15" s="65"/>
      <c r="G15" s="39" t="s">
        <v>33</v>
      </c>
      <c r="H15" s="38"/>
      <c r="I15" s="35"/>
      <c r="J15" s="35"/>
      <c r="K15" s="38"/>
      <c r="L15" s="38"/>
      <c r="M15" s="38"/>
    </row>
    <row r="16" spans="1:14" s="40" customFormat="1" ht="14" outlineLevel="1" x14ac:dyDescent="0.15">
      <c r="A16" s="18"/>
      <c r="B16" s="37"/>
      <c r="C16" s="35" t="s">
        <v>36</v>
      </c>
      <c r="D16" s="18"/>
      <c r="E16" s="64" t="s">
        <v>43</v>
      </c>
      <c r="F16" s="65"/>
      <c r="G16" s="39" t="s">
        <v>37</v>
      </c>
      <c r="H16" s="38"/>
      <c r="I16" s="35"/>
      <c r="J16" s="35"/>
      <c r="K16" s="38"/>
      <c r="L16" s="38"/>
      <c r="M16" s="38"/>
    </row>
    <row r="17" spans="1:17" ht="14" x14ac:dyDescent="0.15">
      <c r="C17" s="41" t="s">
        <v>40</v>
      </c>
      <c r="D17" s="12"/>
      <c r="E17" s="23"/>
    </row>
    <row r="18" spans="1:17" x14ac:dyDescent="0.15">
      <c r="C18" s="6"/>
      <c r="D18" s="12"/>
      <c r="E18" s="23"/>
    </row>
    <row r="19" spans="1:17" ht="12.75" customHeight="1" x14ac:dyDescent="0.15">
      <c r="A19" s="70" t="s">
        <v>3</v>
      </c>
      <c r="B19" s="78" t="s">
        <v>10</v>
      </c>
      <c r="C19" s="70" t="s">
        <v>4</v>
      </c>
      <c r="D19" s="70" t="s">
        <v>5</v>
      </c>
      <c r="E19" s="70" t="s">
        <v>6</v>
      </c>
      <c r="F19" s="70" t="s">
        <v>19</v>
      </c>
      <c r="G19" s="71"/>
      <c r="H19" s="71"/>
      <c r="I19" s="71"/>
      <c r="J19" s="70" t="s">
        <v>20</v>
      </c>
      <c r="K19" s="71"/>
      <c r="L19" s="71"/>
      <c r="M19" s="71"/>
    </row>
    <row r="20" spans="1:17" ht="13.5" customHeight="1" x14ac:dyDescent="0.15">
      <c r="A20" s="71"/>
      <c r="B20" s="79"/>
      <c r="C20" s="77"/>
      <c r="D20" s="70"/>
      <c r="E20" s="70"/>
      <c r="F20" s="70" t="s">
        <v>7</v>
      </c>
      <c r="G20" s="70" t="s">
        <v>9</v>
      </c>
      <c r="H20" s="71"/>
      <c r="I20" s="71"/>
      <c r="J20" s="70" t="s">
        <v>7</v>
      </c>
      <c r="K20" s="70" t="s">
        <v>9</v>
      </c>
      <c r="L20" s="71"/>
      <c r="M20" s="71"/>
    </row>
    <row r="21" spans="1:17" x14ac:dyDescent="0.15">
      <c r="A21" s="71"/>
      <c r="B21" s="79"/>
      <c r="C21" s="77"/>
      <c r="D21" s="70"/>
      <c r="E21" s="70"/>
      <c r="F21" s="71"/>
      <c r="G21" s="42" t="s">
        <v>8</v>
      </c>
      <c r="H21" s="42" t="s">
        <v>11</v>
      </c>
      <c r="I21" s="42" t="s">
        <v>12</v>
      </c>
      <c r="J21" s="71"/>
      <c r="K21" s="42" t="s">
        <v>8</v>
      </c>
      <c r="L21" s="42" t="s">
        <v>11</v>
      </c>
      <c r="M21" s="42" t="s">
        <v>12</v>
      </c>
    </row>
    <row r="22" spans="1:17" x14ac:dyDescent="0.15">
      <c r="A22" s="45">
        <v>1</v>
      </c>
      <c r="B22" s="44">
        <v>2</v>
      </c>
      <c r="C22" s="42">
        <v>3</v>
      </c>
      <c r="D22" s="42">
        <v>4</v>
      </c>
      <c r="E22" s="46">
        <v>5</v>
      </c>
      <c r="F22" s="43">
        <v>6</v>
      </c>
      <c r="G22" s="43">
        <v>7</v>
      </c>
      <c r="H22" s="43">
        <v>8</v>
      </c>
      <c r="I22" s="43">
        <v>9</v>
      </c>
      <c r="J22" s="43">
        <v>10</v>
      </c>
      <c r="K22" s="43">
        <v>11</v>
      </c>
      <c r="L22" s="43">
        <v>12</v>
      </c>
      <c r="M22" s="43">
        <v>13</v>
      </c>
    </row>
    <row r="23" spans="1:17" x14ac:dyDescent="0.15">
      <c r="A23" s="80" t="s">
        <v>55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customFormat="1" ht="42" x14ac:dyDescent="0.15">
      <c r="A24" s="54">
        <v>1</v>
      </c>
      <c r="B24" s="55" t="s">
        <v>56</v>
      </c>
      <c r="C24" s="56" t="s">
        <v>57</v>
      </c>
      <c r="D24" s="57" t="s">
        <v>58</v>
      </c>
      <c r="E24" s="58">
        <v>60</v>
      </c>
      <c r="F24" s="59">
        <v>8.3000000000000007</v>
      </c>
      <c r="G24" s="59">
        <v>6.1</v>
      </c>
      <c r="H24" s="59">
        <v>2.2000000000000002</v>
      </c>
      <c r="I24" s="59">
        <v>0.15</v>
      </c>
      <c r="J24" s="59">
        <v>497.76</v>
      </c>
      <c r="K24" s="59">
        <v>365.76</v>
      </c>
      <c r="L24" s="59">
        <v>132</v>
      </c>
      <c r="M24" s="59">
        <v>9.1199999999999992</v>
      </c>
      <c r="N24" s="59">
        <v>0.6</v>
      </c>
      <c r="O24" s="59">
        <v>36</v>
      </c>
      <c r="P24" s="59">
        <v>1.6E-2</v>
      </c>
      <c r="Q24" s="59">
        <v>0.96</v>
      </c>
    </row>
    <row r="25" spans="1:17" customFormat="1" x14ac:dyDescent="0.15">
      <c r="A25" s="74" t="s">
        <v>59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customFormat="1" ht="24" x14ac:dyDescent="0.15">
      <c r="A26" s="54">
        <v>2</v>
      </c>
      <c r="B26" s="55" t="s">
        <v>60</v>
      </c>
      <c r="C26" s="56" t="s">
        <v>61</v>
      </c>
      <c r="D26" s="57" t="s">
        <v>62</v>
      </c>
      <c r="E26" s="60" t="s">
        <v>63</v>
      </c>
      <c r="F26" s="59">
        <v>102.54</v>
      </c>
      <c r="G26" s="59">
        <v>102.54</v>
      </c>
      <c r="H26" s="59"/>
      <c r="I26" s="59"/>
      <c r="J26" s="59">
        <v>85.92</v>
      </c>
      <c r="K26" s="59">
        <v>85.92</v>
      </c>
      <c r="L26" s="59"/>
      <c r="M26" s="59"/>
      <c r="N26" s="59">
        <v>10.4</v>
      </c>
      <c r="O26" s="59">
        <v>8.7100000000000009</v>
      </c>
      <c r="P26" s="59"/>
      <c r="Q26" s="59"/>
    </row>
    <row r="27" spans="1:17" customFormat="1" ht="21" x14ac:dyDescent="0.15">
      <c r="A27" s="54">
        <v>3</v>
      </c>
      <c r="B27" s="55" t="s">
        <v>64</v>
      </c>
      <c r="C27" s="56" t="s">
        <v>65</v>
      </c>
      <c r="D27" s="57" t="s">
        <v>66</v>
      </c>
      <c r="E27" s="60" t="s">
        <v>63</v>
      </c>
      <c r="F27" s="59">
        <v>84.16</v>
      </c>
      <c r="G27" s="59">
        <v>79.83</v>
      </c>
      <c r="H27" s="59">
        <v>4.33</v>
      </c>
      <c r="I27" s="59">
        <v>2.16</v>
      </c>
      <c r="J27" s="59">
        <v>70.52</v>
      </c>
      <c r="K27" s="59">
        <v>66.89</v>
      </c>
      <c r="L27" s="59">
        <v>3.63</v>
      </c>
      <c r="M27" s="59">
        <v>1.81</v>
      </c>
      <c r="N27" s="59">
        <v>7.31</v>
      </c>
      <c r="O27" s="59">
        <v>6.13</v>
      </c>
      <c r="P27" s="59">
        <v>0.2</v>
      </c>
      <c r="Q27" s="59">
        <v>0.17</v>
      </c>
    </row>
    <row r="28" spans="1:17" customFormat="1" ht="21" x14ac:dyDescent="0.15">
      <c r="A28" s="54">
        <v>4</v>
      </c>
      <c r="B28" s="55" t="s">
        <v>67</v>
      </c>
      <c r="C28" s="56" t="s">
        <v>68</v>
      </c>
      <c r="D28" s="57" t="s">
        <v>69</v>
      </c>
      <c r="E28" s="60" t="s">
        <v>63</v>
      </c>
      <c r="F28" s="59">
        <v>866.06</v>
      </c>
      <c r="G28" s="59">
        <v>481.28</v>
      </c>
      <c r="H28" s="59">
        <v>384.78</v>
      </c>
      <c r="I28" s="59">
        <v>46.87</v>
      </c>
      <c r="J28" s="59">
        <v>725.67</v>
      </c>
      <c r="K28" s="59">
        <v>403.26</v>
      </c>
      <c r="L28" s="59">
        <v>322.41000000000003</v>
      </c>
      <c r="M28" s="59">
        <v>39.270000000000003</v>
      </c>
      <c r="N28" s="59">
        <v>51.2</v>
      </c>
      <c r="O28" s="59">
        <v>42.9</v>
      </c>
      <c r="P28" s="59">
        <v>2.87</v>
      </c>
      <c r="Q28" s="59">
        <v>2.4</v>
      </c>
    </row>
    <row r="29" spans="1:17" customFormat="1" x14ac:dyDescent="0.15">
      <c r="A29" s="74" t="s">
        <v>70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7" customFormat="1" ht="54" x14ac:dyDescent="0.15">
      <c r="A30" s="54">
        <v>5</v>
      </c>
      <c r="B30" s="55" t="s">
        <v>71</v>
      </c>
      <c r="C30" s="56" t="s">
        <v>72</v>
      </c>
      <c r="D30" s="57" t="s">
        <v>45</v>
      </c>
      <c r="E30" s="60" t="s">
        <v>73</v>
      </c>
      <c r="F30" s="59">
        <v>2655.87</v>
      </c>
      <c r="G30" s="59">
        <v>2478.87</v>
      </c>
      <c r="H30" s="59">
        <v>177</v>
      </c>
      <c r="I30" s="59">
        <v>2.86</v>
      </c>
      <c r="J30" s="59">
        <v>1593.52</v>
      </c>
      <c r="K30" s="59">
        <v>1487.32</v>
      </c>
      <c r="L30" s="59">
        <v>106.2</v>
      </c>
      <c r="M30" s="59">
        <v>1.71</v>
      </c>
      <c r="N30" s="59">
        <v>215.929</v>
      </c>
      <c r="O30" s="59">
        <v>129.56</v>
      </c>
      <c r="P30" s="59">
        <v>0.17499999999999999</v>
      </c>
      <c r="Q30" s="59">
        <v>0.11</v>
      </c>
    </row>
    <row r="31" spans="1:17" customFormat="1" x14ac:dyDescent="0.15">
      <c r="A31" s="74" t="s">
        <v>74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customFormat="1" ht="21" x14ac:dyDescent="0.15">
      <c r="A32" s="54">
        <v>6</v>
      </c>
      <c r="B32" s="55" t="s">
        <v>75</v>
      </c>
      <c r="C32" s="56" t="s">
        <v>76</v>
      </c>
      <c r="D32" s="57" t="s">
        <v>77</v>
      </c>
      <c r="E32" s="60" t="s">
        <v>73</v>
      </c>
      <c r="F32" s="59">
        <v>115.12</v>
      </c>
      <c r="G32" s="59">
        <v>112.31</v>
      </c>
      <c r="H32" s="59">
        <v>2.81</v>
      </c>
      <c r="I32" s="59">
        <v>1.4</v>
      </c>
      <c r="J32" s="59">
        <v>69.069999999999993</v>
      </c>
      <c r="K32" s="59">
        <v>67.39</v>
      </c>
      <c r="L32" s="59">
        <v>1.68</v>
      </c>
      <c r="M32" s="59">
        <v>0.84</v>
      </c>
      <c r="N32" s="59">
        <v>11.39</v>
      </c>
      <c r="O32" s="59">
        <v>6.83</v>
      </c>
      <c r="P32" s="59">
        <v>0.13</v>
      </c>
      <c r="Q32" s="59">
        <v>0.08</v>
      </c>
    </row>
    <row r="33" spans="1:17" customFormat="1" ht="24" x14ac:dyDescent="0.15">
      <c r="A33" s="54">
        <v>7</v>
      </c>
      <c r="B33" s="55" t="s">
        <v>78</v>
      </c>
      <c r="C33" s="56" t="s">
        <v>79</v>
      </c>
      <c r="D33" s="57" t="s">
        <v>80</v>
      </c>
      <c r="E33" s="60" t="s">
        <v>81</v>
      </c>
      <c r="F33" s="59">
        <v>37.17</v>
      </c>
      <c r="G33" s="59">
        <v>37.17</v>
      </c>
      <c r="H33" s="59"/>
      <c r="I33" s="59"/>
      <c r="J33" s="59">
        <v>37.24</v>
      </c>
      <c r="K33" s="59">
        <v>37.24</v>
      </c>
      <c r="L33" s="59"/>
      <c r="M33" s="59"/>
      <c r="N33" s="59">
        <v>3.77</v>
      </c>
      <c r="O33" s="59">
        <v>3.78</v>
      </c>
      <c r="P33" s="59"/>
      <c r="Q33" s="59"/>
    </row>
    <row r="34" spans="1:17" customFormat="1" x14ac:dyDescent="0.15">
      <c r="A34" s="74" t="s">
        <v>82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customFormat="1" ht="21" x14ac:dyDescent="0.15">
      <c r="A35" s="54">
        <v>8</v>
      </c>
      <c r="B35" s="55" t="s">
        <v>83</v>
      </c>
      <c r="C35" s="56" t="s">
        <v>84</v>
      </c>
      <c r="D35" s="57" t="s">
        <v>85</v>
      </c>
      <c r="E35" s="60" t="s">
        <v>86</v>
      </c>
      <c r="F35" s="59">
        <v>42.31</v>
      </c>
      <c r="G35" s="59">
        <v>42.31</v>
      </c>
      <c r="H35" s="59"/>
      <c r="I35" s="59"/>
      <c r="J35" s="59">
        <v>2.16</v>
      </c>
      <c r="K35" s="59">
        <v>2.16</v>
      </c>
      <c r="L35" s="59"/>
      <c r="M35" s="59"/>
      <c r="N35" s="59">
        <v>4.21</v>
      </c>
      <c r="O35" s="59">
        <v>0.21</v>
      </c>
      <c r="P35" s="59"/>
      <c r="Q35" s="59"/>
    </row>
    <row r="36" spans="1:17" customFormat="1" ht="24" x14ac:dyDescent="0.15">
      <c r="A36" s="54">
        <v>9</v>
      </c>
      <c r="B36" s="55" t="s">
        <v>87</v>
      </c>
      <c r="C36" s="56" t="s">
        <v>88</v>
      </c>
      <c r="D36" s="57" t="s">
        <v>89</v>
      </c>
      <c r="E36" s="60" t="s">
        <v>90</v>
      </c>
      <c r="F36" s="59">
        <v>364.61</v>
      </c>
      <c r="G36" s="59">
        <v>364.61</v>
      </c>
      <c r="H36" s="59"/>
      <c r="I36" s="59"/>
      <c r="J36" s="59">
        <v>6.89</v>
      </c>
      <c r="K36" s="59">
        <v>6.89</v>
      </c>
      <c r="L36" s="59"/>
      <c r="M36" s="59"/>
      <c r="N36" s="59">
        <v>36.28</v>
      </c>
      <c r="O36" s="59">
        <v>0.69</v>
      </c>
      <c r="P36" s="59"/>
      <c r="Q36" s="59"/>
    </row>
    <row r="37" spans="1:17" customFormat="1" ht="24" x14ac:dyDescent="0.15">
      <c r="A37" s="54">
        <v>10</v>
      </c>
      <c r="B37" s="55" t="s">
        <v>91</v>
      </c>
      <c r="C37" s="56" t="s">
        <v>92</v>
      </c>
      <c r="D37" s="57" t="s">
        <v>93</v>
      </c>
      <c r="E37" s="58">
        <v>0.01</v>
      </c>
      <c r="F37" s="59">
        <v>2078.64</v>
      </c>
      <c r="G37" s="59">
        <v>1818.1</v>
      </c>
      <c r="H37" s="59">
        <v>260.54000000000002</v>
      </c>
      <c r="I37" s="59">
        <v>48.31</v>
      </c>
      <c r="J37" s="59">
        <v>20.79</v>
      </c>
      <c r="K37" s="59">
        <v>18.18</v>
      </c>
      <c r="L37" s="59">
        <v>2.61</v>
      </c>
      <c r="M37" s="59">
        <v>0.48</v>
      </c>
      <c r="N37" s="59">
        <v>179.3</v>
      </c>
      <c r="O37" s="59">
        <v>1.79</v>
      </c>
      <c r="P37" s="59">
        <v>3.97</v>
      </c>
      <c r="Q37" s="59">
        <v>0.04</v>
      </c>
    </row>
    <row r="38" spans="1:17" customFormat="1" x14ac:dyDescent="0.15">
      <c r="A38" s="74" t="s">
        <v>94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17" customFormat="1" ht="21" x14ac:dyDescent="0.15">
      <c r="A39" s="54">
        <v>11</v>
      </c>
      <c r="B39" s="55" t="s">
        <v>52</v>
      </c>
      <c r="C39" s="56" t="s">
        <v>95</v>
      </c>
      <c r="D39" s="57" t="s">
        <v>53</v>
      </c>
      <c r="E39" s="60" t="s">
        <v>73</v>
      </c>
      <c r="F39" s="59">
        <v>95.27</v>
      </c>
      <c r="G39" s="59">
        <v>95.05</v>
      </c>
      <c r="H39" s="59">
        <v>0.22</v>
      </c>
      <c r="I39" s="59">
        <v>0.11</v>
      </c>
      <c r="J39" s="59">
        <v>57.16</v>
      </c>
      <c r="K39" s="59">
        <v>57.03</v>
      </c>
      <c r="L39" s="59">
        <v>0.13</v>
      </c>
      <c r="M39" s="59">
        <v>7.0000000000000007E-2</v>
      </c>
      <c r="N39" s="59">
        <v>9.64</v>
      </c>
      <c r="O39" s="59">
        <v>5.78</v>
      </c>
      <c r="P39" s="59">
        <v>0.01</v>
      </c>
      <c r="Q39" s="59">
        <v>0.01</v>
      </c>
    </row>
    <row r="40" spans="1:17" customFormat="1" ht="24" x14ac:dyDescent="0.15">
      <c r="A40" s="54">
        <v>12</v>
      </c>
      <c r="B40" s="55" t="s">
        <v>96</v>
      </c>
      <c r="C40" s="56" t="s">
        <v>97</v>
      </c>
      <c r="D40" s="57" t="s">
        <v>54</v>
      </c>
      <c r="E40" s="60" t="s">
        <v>73</v>
      </c>
      <c r="F40" s="59">
        <v>41.07</v>
      </c>
      <c r="G40" s="59">
        <v>41.07</v>
      </c>
      <c r="H40" s="59"/>
      <c r="I40" s="59"/>
      <c r="J40" s="59">
        <v>24.64</v>
      </c>
      <c r="K40" s="59">
        <v>24.64</v>
      </c>
      <c r="L40" s="59"/>
      <c r="M40" s="59"/>
      <c r="N40" s="59">
        <v>3.98</v>
      </c>
      <c r="O40" s="59">
        <v>2.39</v>
      </c>
      <c r="P40" s="59"/>
      <c r="Q40" s="59"/>
    </row>
    <row r="41" spans="1:17" customFormat="1" ht="21" x14ac:dyDescent="0.15">
      <c r="A41" s="54">
        <v>13</v>
      </c>
      <c r="B41" s="55" t="s">
        <v>51</v>
      </c>
      <c r="C41" s="56" t="s">
        <v>98</v>
      </c>
      <c r="D41" s="57" t="s">
        <v>49</v>
      </c>
      <c r="E41" s="60" t="s">
        <v>99</v>
      </c>
      <c r="F41" s="59">
        <v>57.58</v>
      </c>
      <c r="G41" s="59">
        <v>57.58</v>
      </c>
      <c r="H41" s="59"/>
      <c r="I41" s="59"/>
      <c r="J41" s="59">
        <v>2.2999999999999998</v>
      </c>
      <c r="K41" s="59">
        <v>2.2999999999999998</v>
      </c>
      <c r="L41" s="59"/>
      <c r="M41" s="59"/>
      <c r="N41" s="59">
        <v>5.84</v>
      </c>
      <c r="O41" s="59">
        <v>0.23</v>
      </c>
      <c r="P41" s="59"/>
      <c r="Q41" s="59"/>
    </row>
    <row r="42" spans="1:17" customFormat="1" x14ac:dyDescent="0.15">
      <c r="A42" s="54">
        <v>14</v>
      </c>
      <c r="B42" s="55" t="s">
        <v>50</v>
      </c>
      <c r="C42" s="56" t="s">
        <v>100</v>
      </c>
      <c r="D42" s="57" t="s">
        <v>49</v>
      </c>
      <c r="E42" s="58">
        <v>0.09</v>
      </c>
      <c r="F42" s="59">
        <v>107.24</v>
      </c>
      <c r="G42" s="59">
        <v>106.59</v>
      </c>
      <c r="H42" s="59">
        <v>0.65</v>
      </c>
      <c r="I42" s="59">
        <v>0.32</v>
      </c>
      <c r="J42" s="59">
        <v>9.65</v>
      </c>
      <c r="K42" s="59">
        <v>9.59</v>
      </c>
      <c r="L42" s="59">
        <v>0.06</v>
      </c>
      <c r="M42" s="59">
        <v>0.03</v>
      </c>
      <c r="N42" s="59">
        <v>10.81</v>
      </c>
      <c r="O42" s="59">
        <v>0.97</v>
      </c>
      <c r="P42" s="59">
        <v>0.03</v>
      </c>
      <c r="Q42" s="59"/>
    </row>
    <row r="43" spans="1:17" customFormat="1" x14ac:dyDescent="0.15">
      <c r="A43" s="74" t="s">
        <v>101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17" customFormat="1" ht="21" x14ac:dyDescent="0.15">
      <c r="A44" s="54">
        <v>15</v>
      </c>
      <c r="B44" s="55" t="s">
        <v>64</v>
      </c>
      <c r="C44" s="56" t="s">
        <v>102</v>
      </c>
      <c r="D44" s="57" t="s">
        <v>66</v>
      </c>
      <c r="E44" s="60" t="s">
        <v>103</v>
      </c>
      <c r="F44" s="59">
        <v>84.16</v>
      </c>
      <c r="G44" s="59">
        <v>79.83</v>
      </c>
      <c r="H44" s="59">
        <v>4.33</v>
      </c>
      <c r="I44" s="59">
        <v>2.16</v>
      </c>
      <c r="J44" s="59">
        <v>10.1</v>
      </c>
      <c r="K44" s="59">
        <v>9.58</v>
      </c>
      <c r="L44" s="59">
        <v>0.52</v>
      </c>
      <c r="M44" s="59">
        <v>0.26</v>
      </c>
      <c r="N44" s="59">
        <v>7.31</v>
      </c>
      <c r="O44" s="59">
        <v>0.88</v>
      </c>
      <c r="P44" s="59">
        <v>0.2</v>
      </c>
      <c r="Q44" s="59">
        <v>0.02</v>
      </c>
    </row>
    <row r="45" spans="1:17" customFormat="1" ht="22" x14ac:dyDescent="0.15">
      <c r="A45" s="54">
        <v>16</v>
      </c>
      <c r="B45" s="55" t="s">
        <v>104</v>
      </c>
      <c r="C45" s="56" t="s">
        <v>105</v>
      </c>
      <c r="D45" s="57" t="s">
        <v>106</v>
      </c>
      <c r="E45" s="58">
        <v>0.01</v>
      </c>
      <c r="F45" s="59">
        <v>572.21</v>
      </c>
      <c r="G45" s="59">
        <v>497.93</v>
      </c>
      <c r="H45" s="59">
        <v>0.22</v>
      </c>
      <c r="I45" s="59">
        <v>0.11</v>
      </c>
      <c r="J45" s="59">
        <v>5.72</v>
      </c>
      <c r="K45" s="59">
        <v>4.9800000000000004</v>
      </c>
      <c r="L45" s="59"/>
      <c r="M45" s="59"/>
      <c r="N45" s="59">
        <v>46.19</v>
      </c>
      <c r="O45" s="59">
        <v>0.46</v>
      </c>
      <c r="P45" s="59">
        <v>0.01</v>
      </c>
      <c r="Q45" s="59"/>
    </row>
    <row r="46" spans="1:17" customFormat="1" ht="21" x14ac:dyDescent="0.15">
      <c r="A46" s="54">
        <v>17</v>
      </c>
      <c r="B46" s="55" t="s">
        <v>107</v>
      </c>
      <c r="C46" s="56" t="s">
        <v>108</v>
      </c>
      <c r="D46" s="57" t="s">
        <v>109</v>
      </c>
      <c r="E46" s="60" t="s">
        <v>110</v>
      </c>
      <c r="F46" s="59">
        <v>378</v>
      </c>
      <c r="G46" s="59"/>
      <c r="H46" s="59"/>
      <c r="I46" s="59"/>
      <c r="J46" s="59">
        <v>2249.1</v>
      </c>
      <c r="K46" s="59"/>
      <c r="L46" s="59"/>
      <c r="M46" s="59"/>
      <c r="N46" s="59"/>
      <c r="O46" s="59"/>
      <c r="P46" s="59"/>
      <c r="Q46" s="59"/>
    </row>
    <row r="47" spans="1:17" customFormat="1" x14ac:dyDescent="0.15">
      <c r="A47" s="74" t="s">
        <v>111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17" customFormat="1" ht="21" x14ac:dyDescent="0.15">
      <c r="A48" s="54">
        <v>18</v>
      </c>
      <c r="B48" s="55" t="s">
        <v>112</v>
      </c>
      <c r="C48" s="56" t="s">
        <v>113</v>
      </c>
      <c r="D48" s="57" t="s">
        <v>114</v>
      </c>
      <c r="E48" s="60" t="s">
        <v>115</v>
      </c>
      <c r="F48" s="59">
        <v>1965.31</v>
      </c>
      <c r="G48" s="59">
        <v>1965.31</v>
      </c>
      <c r="H48" s="59"/>
      <c r="I48" s="59"/>
      <c r="J48" s="59">
        <v>54.65</v>
      </c>
      <c r="K48" s="59">
        <v>54.65</v>
      </c>
      <c r="L48" s="59"/>
      <c r="M48" s="59"/>
      <c r="N48" s="59">
        <v>214.32</v>
      </c>
      <c r="O48" s="59">
        <v>5.96</v>
      </c>
      <c r="P48" s="59"/>
      <c r="Q48" s="59"/>
    </row>
    <row r="49" spans="1:17" customFormat="1" ht="24" x14ac:dyDescent="0.15">
      <c r="A49" s="54">
        <v>19</v>
      </c>
      <c r="B49" s="55" t="s">
        <v>116</v>
      </c>
      <c r="C49" s="56" t="s">
        <v>117</v>
      </c>
      <c r="D49" s="57" t="s">
        <v>118</v>
      </c>
      <c r="E49" s="58">
        <v>2.7807400000000002</v>
      </c>
      <c r="F49" s="59">
        <v>3.3</v>
      </c>
      <c r="G49" s="59"/>
      <c r="H49" s="59">
        <v>3.3</v>
      </c>
      <c r="I49" s="59"/>
      <c r="J49" s="59">
        <v>9.18</v>
      </c>
      <c r="K49" s="59"/>
      <c r="L49" s="59">
        <v>9.18</v>
      </c>
      <c r="M49" s="59"/>
      <c r="N49" s="59"/>
      <c r="O49" s="59"/>
      <c r="P49" s="59"/>
      <c r="Q49" s="59"/>
    </row>
    <row r="50" spans="1:17" customFormat="1" ht="24" x14ac:dyDescent="0.15">
      <c r="A50" s="54">
        <v>20</v>
      </c>
      <c r="B50" s="55" t="s">
        <v>119</v>
      </c>
      <c r="C50" s="56" t="s">
        <v>120</v>
      </c>
      <c r="D50" s="57" t="s">
        <v>118</v>
      </c>
      <c r="E50" s="58">
        <v>2.7807400000000002</v>
      </c>
      <c r="F50" s="59">
        <v>25.53</v>
      </c>
      <c r="G50" s="59"/>
      <c r="H50" s="59">
        <v>25.53</v>
      </c>
      <c r="I50" s="59"/>
      <c r="J50" s="59">
        <v>70.989999999999995</v>
      </c>
      <c r="K50" s="59"/>
      <c r="L50" s="59">
        <v>70.989999999999995</v>
      </c>
      <c r="M50" s="59"/>
      <c r="N50" s="59"/>
      <c r="O50" s="59"/>
      <c r="P50" s="59"/>
      <c r="Q50" s="59"/>
    </row>
    <row r="51" spans="1:17" x14ac:dyDescent="0.15">
      <c r="A51" s="63" t="s">
        <v>121</v>
      </c>
      <c r="B51" s="62"/>
      <c r="C51" s="62"/>
      <c r="D51" s="62"/>
      <c r="E51" s="62"/>
      <c r="F51" s="62"/>
      <c r="G51" s="62"/>
      <c r="H51" s="62"/>
      <c r="I51" s="62"/>
      <c r="J51" s="47"/>
      <c r="K51" s="47"/>
      <c r="L51" s="47"/>
      <c r="M51" s="47"/>
      <c r="N51" s="53"/>
      <c r="O51" s="53"/>
    </row>
    <row r="52" spans="1:17" x14ac:dyDescent="0.15">
      <c r="A52" s="61" t="s">
        <v>21</v>
      </c>
      <c r="B52" s="62"/>
      <c r="C52" s="62"/>
      <c r="D52" s="62"/>
      <c r="E52" s="62"/>
      <c r="F52" s="62"/>
      <c r="G52" s="62"/>
      <c r="H52" s="62"/>
      <c r="I52" s="62"/>
      <c r="J52" s="48"/>
      <c r="K52" s="47"/>
      <c r="L52" s="47"/>
      <c r="M52" s="47"/>
      <c r="N52" s="53"/>
      <c r="O52" s="53"/>
    </row>
    <row r="53" spans="1:17" x14ac:dyDescent="0.15">
      <c r="A53" s="61" t="s">
        <v>22</v>
      </c>
      <c r="B53" s="62"/>
      <c r="C53" s="62"/>
      <c r="D53" s="62"/>
      <c r="E53" s="62"/>
      <c r="F53" s="62"/>
      <c r="G53" s="62"/>
      <c r="H53" s="62"/>
      <c r="I53" s="62"/>
      <c r="J53" s="48"/>
      <c r="K53" s="47"/>
      <c r="L53" s="47"/>
      <c r="M53" s="47"/>
      <c r="N53" s="53"/>
      <c r="O53" s="53"/>
    </row>
    <row r="54" spans="1:17" x14ac:dyDescent="0.15">
      <c r="A54" s="61" t="s">
        <v>23</v>
      </c>
      <c r="B54" s="62"/>
      <c r="C54" s="62"/>
      <c r="D54" s="62"/>
      <c r="E54" s="62"/>
      <c r="F54" s="62"/>
      <c r="G54" s="62"/>
      <c r="H54" s="62"/>
      <c r="I54" s="62"/>
      <c r="J54" s="48"/>
      <c r="K54" s="47"/>
      <c r="L54" s="47"/>
      <c r="M54" s="47"/>
      <c r="N54" s="53"/>
      <c r="O54" s="53"/>
    </row>
    <row r="55" spans="1:17" ht="13" customHeight="1" x14ac:dyDescent="0.15">
      <c r="A55" s="63" t="s">
        <v>121</v>
      </c>
      <c r="B55" s="62"/>
      <c r="C55" s="62"/>
      <c r="D55" s="62"/>
      <c r="E55" s="62"/>
      <c r="F55" s="62"/>
      <c r="G55" s="62"/>
      <c r="H55" s="62"/>
      <c r="I55" s="62"/>
      <c r="J55" s="49"/>
      <c r="K55" s="47"/>
      <c r="L55" s="47"/>
      <c r="M55" s="47"/>
      <c r="N55" s="53"/>
      <c r="O55" s="53"/>
    </row>
    <row r="56" spans="1:17" x14ac:dyDescent="0.15">
      <c r="A56" s="76" t="s">
        <v>24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53"/>
      <c r="O56" s="53"/>
    </row>
    <row r="57" spans="1:17" x14ac:dyDescent="0.15">
      <c r="A57" s="63" t="s">
        <v>25</v>
      </c>
      <c r="B57" s="62"/>
      <c r="C57" s="62"/>
      <c r="D57" s="62"/>
      <c r="E57" s="62"/>
      <c r="F57" s="62"/>
      <c r="G57" s="62"/>
      <c r="H57" s="62"/>
      <c r="I57" s="62"/>
      <c r="J57" s="47"/>
      <c r="K57" s="47"/>
      <c r="L57" s="47"/>
      <c r="M57" s="47"/>
      <c r="N57" s="53"/>
      <c r="O57" s="53"/>
    </row>
    <row r="58" spans="1:17" x14ac:dyDescent="0.15">
      <c r="A58" s="61" t="s">
        <v>26</v>
      </c>
      <c r="B58" s="66"/>
      <c r="C58" s="61"/>
      <c r="D58" s="67"/>
      <c r="E58" s="68"/>
      <c r="F58" s="69"/>
      <c r="G58" s="69"/>
      <c r="H58" s="69"/>
      <c r="I58" s="69"/>
      <c r="J58" s="47"/>
      <c r="K58" s="47"/>
      <c r="L58" s="47"/>
      <c r="M58" s="47"/>
      <c r="N58" s="53"/>
      <c r="O58" s="53"/>
    </row>
    <row r="59" spans="1:17" x14ac:dyDescent="0.15">
      <c r="A59" s="61" t="s">
        <v>46</v>
      </c>
      <c r="B59" s="62"/>
      <c r="C59" s="62"/>
      <c r="D59" s="62"/>
      <c r="E59" s="62"/>
      <c r="F59" s="62"/>
      <c r="G59" s="62"/>
      <c r="H59" s="62"/>
      <c r="I59" s="62"/>
      <c r="J59" s="50"/>
      <c r="K59" s="47"/>
      <c r="L59" s="47"/>
      <c r="M59" s="47"/>
      <c r="N59" s="53"/>
      <c r="O59" s="53"/>
    </row>
    <row r="60" spans="1:17" x14ac:dyDescent="0.15">
      <c r="A60" s="61" t="s">
        <v>44</v>
      </c>
      <c r="B60" s="62"/>
      <c r="C60" s="62"/>
      <c r="D60" s="62"/>
      <c r="E60" s="62"/>
      <c r="F60" s="62"/>
      <c r="G60" s="62"/>
      <c r="H60" s="62"/>
      <c r="I60" s="62"/>
      <c r="J60" s="1">
        <f>SUM(J24:J50)</f>
        <v>5603.0299999999988</v>
      </c>
      <c r="K60" s="1">
        <f>SUM(K24:K50)</f>
        <v>2703.7799999999997</v>
      </c>
      <c r="L60" s="1">
        <f>SUM(L24:L50)</f>
        <v>649.40999999999985</v>
      </c>
      <c r="M60" s="1">
        <f>SUM(M24:M50)</f>
        <v>53.59</v>
      </c>
      <c r="N60" s="53"/>
      <c r="O60" s="53"/>
    </row>
    <row r="61" spans="1:17" x14ac:dyDescent="0.15">
      <c r="A61" s="61" t="s">
        <v>27</v>
      </c>
      <c r="B61" s="62"/>
      <c r="C61" s="62"/>
      <c r="D61" s="62"/>
      <c r="E61" s="62"/>
      <c r="F61" s="62"/>
      <c r="G61" s="62"/>
      <c r="H61" s="62"/>
      <c r="I61" s="62"/>
      <c r="J61" s="1">
        <f>J60*1.35</f>
        <v>7564.0904999999993</v>
      </c>
      <c r="K61" s="1">
        <f>K60*1.35</f>
        <v>3650.1030000000001</v>
      </c>
      <c r="L61" s="1">
        <f>L60*1.35</f>
        <v>876.70349999999985</v>
      </c>
      <c r="M61" s="47"/>
      <c r="N61" s="53"/>
      <c r="O61" s="53"/>
    </row>
    <row r="62" spans="1:17" x14ac:dyDescent="0.15">
      <c r="A62" s="61" t="s">
        <v>47</v>
      </c>
      <c r="B62" s="62"/>
      <c r="C62" s="62"/>
      <c r="D62" s="62"/>
      <c r="E62" s="62"/>
      <c r="F62" s="62"/>
      <c r="G62" s="62"/>
      <c r="H62" s="62"/>
      <c r="I62" s="62"/>
      <c r="J62" s="1">
        <f>K61</f>
        <v>3650.1030000000001</v>
      </c>
      <c r="K62" s="50"/>
      <c r="L62" s="50"/>
      <c r="M62" s="47"/>
      <c r="N62" s="53"/>
      <c r="O62" s="53"/>
    </row>
    <row r="63" spans="1:17" x14ac:dyDescent="0.15">
      <c r="A63" s="61" t="s">
        <v>48</v>
      </c>
      <c r="B63" s="62"/>
      <c r="C63" s="62"/>
      <c r="D63" s="62"/>
      <c r="E63" s="62"/>
      <c r="F63" s="62"/>
      <c r="G63" s="62"/>
      <c r="H63" s="62"/>
      <c r="I63" s="62"/>
      <c r="J63" s="1">
        <f>K61*0.7</f>
        <v>2555.0720999999999</v>
      </c>
      <c r="K63" s="50"/>
      <c r="L63" s="50"/>
      <c r="M63" s="47"/>
      <c r="N63" s="53"/>
      <c r="O63" s="53"/>
    </row>
    <row r="64" spans="1:17" x14ac:dyDescent="0.15">
      <c r="A64" s="61" t="s">
        <v>28</v>
      </c>
      <c r="B64" s="62"/>
      <c r="C64" s="62"/>
      <c r="D64" s="62"/>
      <c r="E64" s="62"/>
      <c r="F64" s="62"/>
      <c r="G64" s="62"/>
      <c r="H64" s="62"/>
      <c r="I64" s="62"/>
      <c r="J64" s="1">
        <f>J61+J62+J63</f>
        <v>13769.265599999999</v>
      </c>
      <c r="K64" s="50"/>
      <c r="L64" s="50"/>
      <c r="M64" s="47"/>
      <c r="N64" s="53"/>
      <c r="O64" s="53"/>
    </row>
    <row r="65" spans="1:15" x14ac:dyDescent="0.15">
      <c r="A65" s="63" t="s">
        <v>23</v>
      </c>
      <c r="B65" s="62"/>
      <c r="C65" s="62"/>
      <c r="D65" s="62"/>
      <c r="E65" s="62"/>
      <c r="F65" s="62"/>
      <c r="G65" s="62"/>
      <c r="H65" s="62"/>
      <c r="I65" s="62"/>
      <c r="J65" s="51"/>
      <c r="K65" s="47"/>
      <c r="L65" s="47"/>
      <c r="M65" s="47"/>
      <c r="N65" s="53"/>
      <c r="O65" s="53"/>
    </row>
    <row r="66" spans="1:15" x14ac:dyDescent="0.15">
      <c r="A66" s="61" t="s">
        <v>29</v>
      </c>
      <c r="B66" s="62"/>
      <c r="C66" s="62"/>
      <c r="D66" s="62"/>
      <c r="E66" s="62"/>
      <c r="F66" s="62"/>
      <c r="G66" s="62"/>
      <c r="H66" s="62"/>
      <c r="I66" s="62"/>
      <c r="J66" s="52"/>
      <c r="K66" s="47"/>
      <c r="L66" s="47"/>
      <c r="M66" s="47"/>
      <c r="N66" s="53"/>
      <c r="O66" s="53"/>
    </row>
    <row r="67" spans="1:15" x14ac:dyDescent="0.15">
      <c r="A67" s="63" t="s">
        <v>30</v>
      </c>
      <c r="B67" s="62"/>
      <c r="C67" s="62"/>
      <c r="D67" s="62"/>
      <c r="E67" s="62"/>
      <c r="F67" s="62"/>
      <c r="G67" s="62"/>
      <c r="H67" s="62"/>
      <c r="I67" s="62"/>
      <c r="J67" s="51"/>
      <c r="K67" s="47"/>
      <c r="L67" s="47"/>
      <c r="M67" s="47"/>
      <c r="N67" s="53"/>
      <c r="O67" s="53"/>
    </row>
    <row r="68" spans="1:15" x14ac:dyDescent="0.15">
      <c r="A68" s="61" t="s">
        <v>31</v>
      </c>
      <c r="B68" s="62"/>
      <c r="C68" s="62"/>
      <c r="D68" s="62"/>
      <c r="E68" s="62"/>
      <c r="F68" s="62"/>
      <c r="G68" s="62"/>
      <c r="H68" s="62"/>
      <c r="I68" s="62"/>
      <c r="J68" s="52"/>
      <c r="K68" s="47"/>
      <c r="L68" s="47"/>
      <c r="M68" s="47"/>
    </row>
    <row r="69" spans="1:15" x14ac:dyDescent="0.15">
      <c r="A69" s="63" t="s">
        <v>32</v>
      </c>
      <c r="B69" s="62"/>
      <c r="C69" s="62"/>
      <c r="D69" s="62"/>
      <c r="E69" s="62"/>
      <c r="F69" s="62"/>
      <c r="G69" s="62"/>
      <c r="H69" s="62"/>
      <c r="I69" s="62"/>
      <c r="J69" s="51"/>
      <c r="K69" s="47"/>
      <c r="L69" s="47"/>
      <c r="M69" s="47"/>
    </row>
    <row r="70" spans="1:15" x14ac:dyDescent="0.15">
      <c r="B70" s="11" t="s">
        <v>34</v>
      </c>
    </row>
    <row r="71" spans="1:15" x14ac:dyDescent="0.15">
      <c r="B71" s="11" t="s">
        <v>35</v>
      </c>
    </row>
  </sheetData>
  <mergeCells count="42">
    <mergeCell ref="A54:I54"/>
    <mergeCell ref="A55:I55"/>
    <mergeCell ref="A23:Q23"/>
    <mergeCell ref="A25:Q25"/>
    <mergeCell ref="A29:Q29"/>
    <mergeCell ref="A31:Q31"/>
    <mergeCell ref="A34:Q34"/>
    <mergeCell ref="A19:A21"/>
    <mergeCell ref="C19:C21"/>
    <mergeCell ref="D19:D21"/>
    <mergeCell ref="E19:E21"/>
    <mergeCell ref="B19:B21"/>
    <mergeCell ref="J20:J21"/>
    <mergeCell ref="F20:F21"/>
    <mergeCell ref="F19:I19"/>
    <mergeCell ref="G20:I20"/>
    <mergeCell ref="A68:I68"/>
    <mergeCell ref="A63:I63"/>
    <mergeCell ref="A64:I64"/>
    <mergeCell ref="A59:I59"/>
    <mergeCell ref="A60:I60"/>
    <mergeCell ref="A61:I61"/>
    <mergeCell ref="A58:I58"/>
    <mergeCell ref="A51:I51"/>
    <mergeCell ref="K20:M20"/>
    <mergeCell ref="J19:M19"/>
    <mergeCell ref="D5:G5"/>
    <mergeCell ref="A1:B1"/>
    <mergeCell ref="A38:Q38"/>
    <mergeCell ref="A43:Q43"/>
    <mergeCell ref="A47:Q47"/>
    <mergeCell ref="A56:M56"/>
    <mergeCell ref="A52:I52"/>
    <mergeCell ref="A53:I53"/>
    <mergeCell ref="A62:I62"/>
    <mergeCell ref="A57:I57"/>
    <mergeCell ref="A69:I69"/>
    <mergeCell ref="E15:F15"/>
    <mergeCell ref="E16:F16"/>
    <mergeCell ref="A65:I65"/>
    <mergeCell ref="A66:I66"/>
    <mergeCell ref="A67:I67"/>
  </mergeCells>
  <phoneticPr fontId="4" type="noConversion"/>
  <pageMargins left="0.39370078740157483" right="0" top="0.51" bottom="0.4" header="0.3" footer="0.21"/>
  <pageSetup paperSize="9" scale="99" fitToHeight="10" orientation="landscape"/>
  <headerFooter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Антон Г.</cp:lastModifiedBy>
  <cp:lastPrinted>2009-08-14T02:48:10Z</cp:lastPrinted>
  <dcterms:created xsi:type="dcterms:W3CDTF">2002-02-11T05:58:42Z</dcterms:created>
  <dcterms:modified xsi:type="dcterms:W3CDTF">2017-10-09T20:33:07Z</dcterms:modified>
</cp:coreProperties>
</file>